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P:\SIATKI\siatki 2024-2025\siatki programowe 2024_25\"/>
    </mc:Choice>
  </mc:AlternateContent>
  <xr:revisionPtr revIDLastSave="0" documentId="13_ncr:1_{33FAF7C2-0C2B-4D63-835D-69EEAC0782DF}" xr6:coauthVersionLast="47" xr6:coauthVersionMax="47" xr10:uidLastSave="{00000000-0000-0000-0000-000000000000}"/>
  <bookViews>
    <workbookView xWindow="-120" yWindow="-120" windowWidth="29040" windowHeight="15720" firstSheet="3" activeTab="3" xr2:uid="{00000000-000D-0000-FFFF-FFFF00000000}"/>
  </bookViews>
  <sheets>
    <sheet name="studia I s. niestacjonarne" sheetId="1" state="hidden" r:id="rId1"/>
    <sheet name="studia II s. niestacjonarne 2" sheetId="2" state="hidden" r:id="rId2"/>
    <sheet name="studia jednolite mgr" sheetId="3" state="hidden" r:id="rId3"/>
    <sheet name="Studia II s. niestacjonarne" sheetId="4" r:id="rId4"/>
    <sheet name="Arkusz1" sheetId="5" state="hidden" r:id="rId5"/>
  </sheets>
  <definedNames>
    <definedName name="_xlnm.Print_Area" localSheetId="0">'studia I s. niestacjonarne'!$A$1:$AB$88</definedName>
    <definedName name="_xlnm.Print_Area" localSheetId="1">'studia II s. niestacjonarne 2'!$A$1:$V$71</definedName>
    <definedName name="_xlnm.Print_Area" localSheetId="2">'studia jednolite mgr'!$A$1:$AN$60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81" i="4" l="1"/>
  <c r="T81" i="4"/>
  <c r="N81" i="4"/>
  <c r="J81" i="4"/>
  <c r="W21" i="4"/>
  <c r="R21" i="4"/>
  <c r="M21" i="4"/>
  <c r="R81" i="4" l="1"/>
  <c r="L81" i="4" l="1"/>
  <c r="V78" i="4"/>
  <c r="S77" i="4"/>
  <c r="S81" i="4" s="1"/>
  <c r="P76" i="4"/>
  <c r="P81" i="4" s="1"/>
  <c r="M75" i="4"/>
  <c r="M81" i="4"/>
  <c r="O81" i="4"/>
  <c r="Q81" i="4"/>
  <c r="U81" i="4"/>
  <c r="V81" i="4"/>
  <c r="Q48" i="4"/>
  <c r="N48" i="4"/>
  <c r="L48" i="4"/>
  <c r="K32" i="4"/>
  <c r="K16" i="4"/>
  <c r="K17" i="4"/>
  <c r="K19" i="4"/>
  <c r="K20" i="4"/>
  <c r="K15" i="4"/>
  <c r="K21" i="4" l="1"/>
  <c r="K80" i="4"/>
  <c r="G80" i="4"/>
  <c r="K79" i="4"/>
  <c r="G79" i="4"/>
  <c r="K78" i="4"/>
  <c r="G78" i="4"/>
  <c r="F78" i="4"/>
  <c r="K77" i="4"/>
  <c r="G77" i="4"/>
  <c r="F77" i="4"/>
  <c r="K76" i="4"/>
  <c r="G76" i="4"/>
  <c r="F76" i="4"/>
  <c r="K75" i="4"/>
  <c r="G75" i="4"/>
  <c r="F75" i="4"/>
  <c r="K67" i="4"/>
  <c r="G67" i="4"/>
  <c r="F67" i="4"/>
  <c r="E76" i="4" l="1"/>
  <c r="E78" i="4"/>
  <c r="E67" i="4"/>
  <c r="E75" i="4"/>
  <c r="E77" i="4"/>
  <c r="F70" i="4" l="1"/>
  <c r="G70" i="4"/>
  <c r="K69" i="4"/>
  <c r="K70" i="4"/>
  <c r="F45" i="4"/>
  <c r="G45" i="4"/>
  <c r="F61" i="4"/>
  <c r="G61" i="4"/>
  <c r="K61" i="4"/>
  <c r="K74" i="4"/>
  <c r="G74" i="4"/>
  <c r="E74" i="4" s="1"/>
  <c r="E61" i="4" l="1"/>
  <c r="E45" i="4"/>
  <c r="E70" i="4"/>
  <c r="F12" i="4"/>
  <c r="G20" i="4"/>
  <c r="F20" i="4"/>
  <c r="K73" i="4"/>
  <c r="F73" i="4"/>
  <c r="F72" i="4"/>
  <c r="G73" i="4"/>
  <c r="G72" i="4"/>
  <c r="E73" i="4" l="1"/>
  <c r="E20" i="4"/>
  <c r="E72" i="4"/>
  <c r="U48" i="4"/>
  <c r="V48" i="4"/>
  <c r="W48" i="4"/>
  <c r="H81" i="4"/>
  <c r="I81" i="4"/>
  <c r="M48" i="4"/>
  <c r="O48" i="4"/>
  <c r="P48" i="4"/>
  <c r="R48" i="4"/>
  <c r="S48" i="4"/>
  <c r="T48" i="4"/>
  <c r="V21" i="4"/>
  <c r="Q21" i="4"/>
  <c r="N21" i="4"/>
  <c r="N82" i="4" s="1"/>
  <c r="L21" i="4"/>
  <c r="H21" i="4"/>
  <c r="I21" i="4"/>
  <c r="J21" i="4"/>
  <c r="T21" i="4"/>
  <c r="U21" i="4"/>
  <c r="S21" i="4"/>
  <c r="P21" i="4"/>
  <c r="O21" i="4"/>
  <c r="R82" i="4" l="1"/>
  <c r="L82" i="4"/>
  <c r="O82" i="4"/>
  <c r="U82" i="4"/>
  <c r="S82" i="4"/>
  <c r="W82" i="4"/>
  <c r="Q82" i="4"/>
  <c r="T82" i="4"/>
  <c r="F31" i="4"/>
  <c r="G31" i="4"/>
  <c r="K31" i="4"/>
  <c r="F41" i="4"/>
  <c r="G41" i="4"/>
  <c r="K41" i="4"/>
  <c r="G12" i="4"/>
  <c r="E12" i="4" s="1"/>
  <c r="F40" i="4"/>
  <c r="G40" i="4"/>
  <c r="K40" i="4"/>
  <c r="F42" i="4"/>
  <c r="G42" i="4"/>
  <c r="K42" i="4"/>
  <c r="F47" i="4"/>
  <c r="G47" i="4"/>
  <c r="K47" i="4"/>
  <c r="K62" i="4"/>
  <c r="K30" i="4"/>
  <c r="K59" i="4"/>
  <c r="K44" i="4"/>
  <c r="K66" i="4"/>
  <c r="K63" i="4"/>
  <c r="K33" i="4"/>
  <c r="K39" i="4"/>
  <c r="K38" i="4"/>
  <c r="K72" i="4"/>
  <c r="K60" i="4"/>
  <c r="K68" i="4"/>
  <c r="K34" i="4"/>
  <c r="K71" i="4"/>
  <c r="K35" i="4"/>
  <c r="K36" i="4"/>
  <c r="F62" i="4"/>
  <c r="G62" i="4"/>
  <c r="H48" i="4"/>
  <c r="H82" i="4" s="1"/>
  <c r="I48" i="4"/>
  <c r="I82" i="4" s="1"/>
  <c r="J48" i="4"/>
  <c r="J82" i="4" s="1"/>
  <c r="F57" i="4"/>
  <c r="G57" i="4"/>
  <c r="F30" i="4"/>
  <c r="G30" i="4"/>
  <c r="F59" i="4"/>
  <c r="G59" i="4"/>
  <c r="F44" i="4"/>
  <c r="G44" i="4"/>
  <c r="F15" i="4"/>
  <c r="G15" i="4"/>
  <c r="F19" i="4"/>
  <c r="G19" i="4"/>
  <c r="F66" i="4"/>
  <c r="G66" i="4"/>
  <c r="F63" i="4"/>
  <c r="G63" i="4"/>
  <c r="F33" i="4"/>
  <c r="G33" i="4"/>
  <c r="F39" i="4"/>
  <c r="G39" i="4"/>
  <c r="F32" i="4"/>
  <c r="G32" i="4"/>
  <c r="F69" i="4"/>
  <c r="G69" i="4"/>
  <c r="F16" i="4"/>
  <c r="G16" i="4"/>
  <c r="F38" i="4"/>
  <c r="G38" i="4"/>
  <c r="F60" i="4"/>
  <c r="G60" i="4"/>
  <c r="F13" i="4"/>
  <c r="G13" i="4"/>
  <c r="F68" i="4"/>
  <c r="G68" i="4"/>
  <c r="G34" i="4"/>
  <c r="G71" i="4"/>
  <c r="G35" i="4"/>
  <c r="G17" i="4"/>
  <c r="G36" i="4"/>
  <c r="F34" i="4"/>
  <c r="F71" i="4"/>
  <c r="F35" i="4"/>
  <c r="F17" i="4"/>
  <c r="F36" i="4"/>
  <c r="D9" i="3"/>
  <c r="J9" i="3"/>
  <c r="D10" i="3"/>
  <c r="J10" i="3"/>
  <c r="J11" i="3"/>
  <c r="J12" i="3"/>
  <c r="J13" i="3"/>
  <c r="D11" i="3"/>
  <c r="D12" i="3"/>
  <c r="D13" i="3"/>
  <c r="E14" i="3"/>
  <c r="E30" i="3"/>
  <c r="E46" i="3"/>
  <c r="F14" i="3"/>
  <c r="G14" i="3"/>
  <c r="H14" i="3"/>
  <c r="H30" i="3"/>
  <c r="H46" i="3"/>
  <c r="I14" i="3"/>
  <c r="I30" i="3"/>
  <c r="I46" i="3"/>
  <c r="K14" i="3"/>
  <c r="L14" i="3"/>
  <c r="K30" i="3"/>
  <c r="L30" i="3"/>
  <c r="K46" i="3"/>
  <c r="L46" i="3"/>
  <c r="N14" i="3"/>
  <c r="O14" i="3"/>
  <c r="N30" i="3"/>
  <c r="O30" i="3"/>
  <c r="N46" i="3"/>
  <c r="O46" i="3"/>
  <c r="M14" i="3"/>
  <c r="P14" i="3"/>
  <c r="Q14" i="3"/>
  <c r="R14" i="3"/>
  <c r="Q30" i="3"/>
  <c r="R30" i="3"/>
  <c r="Q46" i="3"/>
  <c r="R46" i="3"/>
  <c r="T14" i="3"/>
  <c r="U14" i="3"/>
  <c r="T30" i="3"/>
  <c r="U30" i="3"/>
  <c r="T46" i="3"/>
  <c r="U46" i="3"/>
  <c r="S14" i="3"/>
  <c r="V14" i="3"/>
  <c r="W14" i="3"/>
  <c r="X14" i="3"/>
  <c r="W30" i="3"/>
  <c r="X30" i="3"/>
  <c r="W46" i="3"/>
  <c r="X46" i="3"/>
  <c r="Z14" i="3"/>
  <c r="AA14" i="3"/>
  <c r="Z30" i="3"/>
  <c r="AA30" i="3"/>
  <c r="Z46" i="3"/>
  <c r="AA46" i="3"/>
  <c r="Y14" i="3"/>
  <c r="AB14" i="3"/>
  <c r="AC14" i="3"/>
  <c r="AD14" i="3"/>
  <c r="AC30" i="3"/>
  <c r="AD30" i="3"/>
  <c r="AC46" i="3"/>
  <c r="AD46" i="3"/>
  <c r="AF14" i="3"/>
  <c r="AG14" i="3"/>
  <c r="AF30" i="3"/>
  <c r="AG30" i="3"/>
  <c r="AF46" i="3"/>
  <c r="AG46" i="3"/>
  <c r="AE14" i="3"/>
  <c r="AH14" i="3"/>
  <c r="AI14" i="3"/>
  <c r="AJ14" i="3"/>
  <c r="AI30" i="3"/>
  <c r="AJ30" i="3"/>
  <c r="AI46" i="3"/>
  <c r="AJ46" i="3"/>
  <c r="AL14" i="3"/>
  <c r="AM14" i="3"/>
  <c r="AL30" i="3"/>
  <c r="AM30" i="3"/>
  <c r="AL46" i="3"/>
  <c r="AM46" i="3"/>
  <c r="AK14" i="3"/>
  <c r="AN14" i="3"/>
  <c r="D20" i="3"/>
  <c r="J20" i="3"/>
  <c r="D21" i="3"/>
  <c r="J21" i="3"/>
  <c r="J22" i="3"/>
  <c r="J23" i="3"/>
  <c r="J24" i="3"/>
  <c r="J25" i="3"/>
  <c r="J26" i="3"/>
  <c r="J27" i="3"/>
  <c r="J28" i="3"/>
  <c r="J29" i="3"/>
  <c r="D22" i="3"/>
  <c r="D23" i="3"/>
  <c r="D24" i="3"/>
  <c r="D25" i="3"/>
  <c r="D26" i="3"/>
  <c r="D27" i="3"/>
  <c r="D28" i="3"/>
  <c r="D29" i="3"/>
  <c r="F30" i="3"/>
  <c r="G30" i="3"/>
  <c r="G46" i="3"/>
  <c r="M30" i="3"/>
  <c r="P30" i="3"/>
  <c r="S30" i="3"/>
  <c r="V30" i="3"/>
  <c r="Y30" i="3"/>
  <c r="AB30" i="3"/>
  <c r="AE30" i="3"/>
  <c r="AH30" i="3"/>
  <c r="AK30" i="3"/>
  <c r="AN30" i="3"/>
  <c r="D36" i="3"/>
  <c r="J36" i="3"/>
  <c r="D37" i="3"/>
  <c r="D38" i="3"/>
  <c r="D39" i="3"/>
  <c r="D40" i="3"/>
  <c r="D41" i="3"/>
  <c r="D42" i="3"/>
  <c r="D43" i="3"/>
  <c r="D44" i="3"/>
  <c r="D45" i="3"/>
  <c r="J37" i="3"/>
  <c r="J38" i="3"/>
  <c r="J39" i="3"/>
  <c r="J40" i="3"/>
  <c r="J41" i="3"/>
  <c r="J42" i="3"/>
  <c r="J43" i="3"/>
  <c r="J44" i="3"/>
  <c r="J45" i="3"/>
  <c r="F46" i="3"/>
  <c r="M46" i="3"/>
  <c r="P46" i="3"/>
  <c r="S46" i="3"/>
  <c r="V46" i="3"/>
  <c r="Y46" i="3"/>
  <c r="AB46" i="3"/>
  <c r="AE46" i="3"/>
  <c r="AH46" i="3"/>
  <c r="AK46" i="3"/>
  <c r="AN46" i="3"/>
  <c r="D16" i="2"/>
  <c r="E16" i="2"/>
  <c r="F16" i="2"/>
  <c r="G16" i="2"/>
  <c r="H16" i="2"/>
  <c r="I16" i="2"/>
  <c r="J16" i="2"/>
  <c r="K16" i="2"/>
  <c r="L16" i="2"/>
  <c r="K44" i="2"/>
  <c r="L44" i="2"/>
  <c r="K57" i="2"/>
  <c r="L57" i="2"/>
  <c r="N16" i="2"/>
  <c r="O16" i="2"/>
  <c r="N44" i="2"/>
  <c r="O44" i="2"/>
  <c r="N57" i="2"/>
  <c r="O57" i="2"/>
  <c r="M16" i="2"/>
  <c r="P16" i="2"/>
  <c r="Q16" i="2"/>
  <c r="R16" i="2"/>
  <c r="Q44" i="2"/>
  <c r="R44" i="2"/>
  <c r="Q57" i="2"/>
  <c r="R57" i="2"/>
  <c r="S16" i="2"/>
  <c r="T16" i="2"/>
  <c r="U16" i="2"/>
  <c r="V16" i="2"/>
  <c r="D44" i="2"/>
  <c r="E44" i="2"/>
  <c r="F44" i="2"/>
  <c r="G44" i="2"/>
  <c r="H44" i="2"/>
  <c r="H57" i="2"/>
  <c r="H58" i="2" s="1"/>
  <c r="I44" i="2"/>
  <c r="J44" i="2"/>
  <c r="M44" i="2"/>
  <c r="P44" i="2"/>
  <c r="S44" i="2"/>
  <c r="T44" i="2"/>
  <c r="U44" i="2"/>
  <c r="T57" i="2"/>
  <c r="U57" i="2"/>
  <c r="V44" i="2"/>
  <c r="D57" i="2"/>
  <c r="E57" i="2"/>
  <c r="F57" i="2"/>
  <c r="G57" i="2"/>
  <c r="I57" i="2"/>
  <c r="I58" i="2" s="1"/>
  <c r="J57" i="2"/>
  <c r="M57" i="2"/>
  <c r="P57" i="2"/>
  <c r="S57" i="2"/>
  <c r="V57" i="2"/>
  <c r="D33" i="1"/>
  <c r="E33" i="1"/>
  <c r="F33" i="1"/>
  <c r="G33" i="1"/>
  <c r="H33" i="1"/>
  <c r="I33" i="1"/>
  <c r="I63" i="1"/>
  <c r="I7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D61" i="1"/>
  <c r="E61" i="1"/>
  <c r="F63" i="1"/>
  <c r="G63" i="1"/>
  <c r="H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D73" i="1"/>
  <c r="E73" i="1"/>
  <c r="F73" i="1"/>
  <c r="G73" i="1"/>
  <c r="H73" i="1"/>
  <c r="K73" i="1"/>
  <c r="L73" i="1"/>
  <c r="N73" i="1"/>
  <c r="O73" i="1"/>
  <c r="Q73" i="1"/>
  <c r="S73" i="1"/>
  <c r="T73" i="1"/>
  <c r="V73" i="1"/>
  <c r="W73" i="1"/>
  <c r="X73" i="1"/>
  <c r="Y73" i="1"/>
  <c r="Z73" i="1"/>
  <c r="AA73" i="1"/>
  <c r="AB73" i="1"/>
  <c r="I74" i="1" l="1"/>
  <c r="G58" i="2"/>
  <c r="G81" i="4"/>
  <c r="F81" i="4"/>
  <c r="K81" i="4"/>
  <c r="T47" i="3"/>
  <c r="F47" i="3"/>
  <c r="E58" i="2"/>
  <c r="K48" i="4"/>
  <c r="E19" i="4"/>
  <c r="N58" i="2"/>
  <c r="G74" i="1"/>
  <c r="R83" i="4"/>
  <c r="L83" i="4"/>
  <c r="F21" i="4"/>
  <c r="G21" i="4"/>
  <c r="G48" i="4"/>
  <c r="F48" i="4"/>
  <c r="E69" i="4"/>
  <c r="E33" i="4"/>
  <c r="E71" i="4"/>
  <c r="E35" i="4"/>
  <c r="E57" i="4"/>
  <c r="E47" i="4"/>
  <c r="E60" i="4"/>
  <c r="E16" i="4"/>
  <c r="E39" i="4"/>
  <c r="E66" i="4"/>
  <c r="E41" i="4"/>
  <c r="E34" i="4"/>
  <c r="E13" i="4"/>
  <c r="E38" i="4"/>
  <c r="E32" i="4"/>
  <c r="E63" i="4"/>
  <c r="E44" i="4"/>
  <c r="E59" i="4"/>
  <c r="E36" i="4"/>
  <c r="E30" i="4"/>
  <c r="E40" i="4"/>
  <c r="Z47" i="3"/>
  <c r="AF47" i="3"/>
  <c r="E17" i="4"/>
  <c r="E68" i="4"/>
  <c r="E62" i="4"/>
  <c r="E42" i="4"/>
  <c r="E31" i="4"/>
  <c r="Z74" i="1"/>
  <c r="K74" i="1"/>
  <c r="W74" i="1"/>
  <c r="H74" i="1"/>
  <c r="F58" i="2"/>
  <c r="T58" i="2"/>
  <c r="Q58" i="2"/>
  <c r="K58" i="2"/>
  <c r="J46" i="3"/>
  <c r="D46" i="3"/>
  <c r="G47" i="3"/>
  <c r="D30" i="3"/>
  <c r="J30" i="3"/>
  <c r="AL47" i="3"/>
  <c r="AI47" i="3"/>
  <c r="AI48" i="3" s="1"/>
  <c r="AC47" i="3"/>
  <c r="AC48" i="3" s="1"/>
  <c r="W47" i="3"/>
  <c r="Q47" i="3"/>
  <c r="Q48" i="3" s="1"/>
  <c r="N47" i="3"/>
  <c r="K47" i="3"/>
  <c r="K48" i="3" s="1"/>
  <c r="I47" i="3"/>
  <c r="H47" i="3"/>
  <c r="E47" i="3"/>
  <c r="D14" i="3"/>
  <c r="J14" i="3"/>
  <c r="J47" i="3" s="1"/>
  <c r="E15" i="4"/>
  <c r="E21" i="4" l="1"/>
  <c r="E81" i="4"/>
  <c r="K82" i="4"/>
  <c r="F82" i="4"/>
  <c r="G82" i="4"/>
  <c r="K59" i="2"/>
  <c r="W48" i="3"/>
  <c r="K49" i="3" s="1"/>
  <c r="Q59" i="2"/>
  <c r="K60" i="2" s="1"/>
  <c r="L84" i="4"/>
  <c r="E48" i="4"/>
  <c r="D47" i="3"/>
  <c r="E82" i="4" l="1"/>
</calcChain>
</file>

<file path=xl/sharedStrings.xml><?xml version="1.0" encoding="utf-8"?>
<sst xmlns="http://schemas.openxmlformats.org/spreadsheetml/2006/main" count="1018" uniqueCount="326">
  <si>
    <t>Wydział Organizacji Sztuki Filmowej</t>
  </si>
  <si>
    <t>studia I stopnia</t>
  </si>
  <si>
    <t>Organizacja Produkcji Filmowej i Telewizyjnej</t>
  </si>
  <si>
    <t>niestacjonarne</t>
  </si>
  <si>
    <t>rok akademicki 2011/2012</t>
  </si>
  <si>
    <t>A</t>
  </si>
  <si>
    <t>GRUPA TREŚCI PODSTAWOWYCH</t>
  </si>
  <si>
    <t>I rok</t>
  </si>
  <si>
    <t>II rok</t>
  </si>
  <si>
    <t>III rok</t>
  </si>
  <si>
    <t>semestr 1</t>
  </si>
  <si>
    <t>semestr 2</t>
  </si>
  <si>
    <t>semestr 3</t>
  </si>
  <si>
    <t>semestr 4</t>
  </si>
  <si>
    <t>semestr 5</t>
  </si>
  <si>
    <t>semestr 6</t>
  </si>
  <si>
    <t>Lp</t>
  </si>
  <si>
    <t>Treści kształcenia w zakresie/nazwa przedmiotu</t>
  </si>
  <si>
    <t>E/Z</t>
  </si>
  <si>
    <t>Razem</t>
  </si>
  <si>
    <t>w tym</t>
  </si>
  <si>
    <t>Razem
ECTS</t>
  </si>
  <si>
    <t>16 tyg.</t>
  </si>
  <si>
    <t>14 tyg.</t>
  </si>
  <si>
    <t>wykł.</t>
  </si>
  <si>
    <t>ćwicz.</t>
  </si>
  <si>
    <t>laborat.</t>
  </si>
  <si>
    <t>konwer.</t>
  </si>
  <si>
    <t>semin.</t>
  </si>
  <si>
    <t>ECTS</t>
  </si>
  <si>
    <t>Ekonomii</t>
  </si>
  <si>
    <t>Podstawy ekonomii</t>
  </si>
  <si>
    <t>z/E</t>
  </si>
  <si>
    <t>P.Kossecki</t>
  </si>
  <si>
    <t>Zarządzanie instytucją kultury</t>
  </si>
  <si>
    <t>M.Sobocińska</t>
  </si>
  <si>
    <t>Zachowania konsumenta  na rynku kultury</t>
  </si>
  <si>
    <t>zo</t>
  </si>
  <si>
    <t>Polityka podatkowa</t>
  </si>
  <si>
    <t>z</t>
  </si>
  <si>
    <t>Elementy wiedzy menadżerskiej</t>
  </si>
  <si>
    <t>K.Rokoszewski</t>
  </si>
  <si>
    <t>Prawa</t>
  </si>
  <si>
    <t>Prawo własności intelektualnej</t>
  </si>
  <si>
    <t>z/zo</t>
  </si>
  <si>
    <t>M.Żelazowska dodano 8 godz.</t>
  </si>
  <si>
    <t>Prawo gospodarcze</t>
  </si>
  <si>
    <t>K.Indecki</t>
  </si>
  <si>
    <t>Filmu i sztuk audiowizualnych</t>
  </si>
  <si>
    <t>Historia filmu</t>
  </si>
  <si>
    <t>J. Lemann_Zajićek</t>
  </si>
  <si>
    <t>Estetyka filmu</t>
  </si>
  <si>
    <t>vacat</t>
  </si>
  <si>
    <t>Projekcje do historii filmu</t>
  </si>
  <si>
    <t>Historia filmu polskiego</t>
  </si>
  <si>
    <t>T.Szczepański</t>
  </si>
  <si>
    <t>Mediów informacji i komunikowania</t>
  </si>
  <si>
    <t>Systemy radia i tv</t>
  </si>
  <si>
    <t>J. Snopkiewicz</t>
  </si>
  <si>
    <t>Socjologia</t>
  </si>
  <si>
    <t>R. Dopierała</t>
  </si>
  <si>
    <t>Komunikacja w mediach</t>
  </si>
  <si>
    <t>M.Markiewicz</t>
  </si>
  <si>
    <t>Historii kultury i sztuki</t>
  </si>
  <si>
    <t>Historia literatury i teatru</t>
  </si>
  <si>
    <t>E.Tyszecka-Grygorowicz</t>
  </si>
  <si>
    <t>Historia sztuki</t>
  </si>
  <si>
    <t>P.Sztabińska</t>
  </si>
  <si>
    <t>Propedeutyka filozofii i etyki</t>
  </si>
  <si>
    <t>A.Kaniowski</t>
  </si>
  <si>
    <t>RAZEM   A:</t>
  </si>
  <si>
    <t>B</t>
  </si>
  <si>
    <t>GRUPA TREŚCI KIERUNKOWYCH</t>
  </si>
  <si>
    <t>Nazwa przedmiotu</t>
  </si>
  <si>
    <t>wykłady</t>
  </si>
  <si>
    <t>Historia gospodarcza kinematografii</t>
  </si>
  <si>
    <t>E.Zajićek</t>
  </si>
  <si>
    <t>Seminarium dyplomowe</t>
  </si>
  <si>
    <t>Polskie kino aspekt gospodarczy</t>
  </si>
  <si>
    <t>E.Gębicka</t>
  </si>
  <si>
    <t>Fotografika</t>
  </si>
  <si>
    <t>I.Łapińska</t>
  </si>
  <si>
    <t>Orgnanizacja i ekonomika produkcji telewizyjnej</t>
  </si>
  <si>
    <t>R.Sawka</t>
  </si>
  <si>
    <t>Scenariopisarstwo</t>
  </si>
  <si>
    <t>P.Wojciechowski</t>
  </si>
  <si>
    <t>Reżyseria filmowa i telewizyjna</t>
  </si>
  <si>
    <t>A.Bednarek</t>
  </si>
  <si>
    <t>Sztuka operatorska</t>
  </si>
  <si>
    <t>T.Samosionek</t>
  </si>
  <si>
    <t>Technika dźwięku w filmie i tv</t>
  </si>
  <si>
    <t>M.Szukalski</t>
  </si>
  <si>
    <t>Techniki telewizyjne</t>
  </si>
  <si>
    <t>J.Kryszałowicz</t>
  </si>
  <si>
    <t>Organizacja produkcji filmowej</t>
  </si>
  <si>
    <t>Z.Kuczyński</t>
  </si>
  <si>
    <t>Scenografia filmowa i tv</t>
  </si>
  <si>
    <t>T.Majda/M.Kędzielawski</t>
  </si>
  <si>
    <t>Reklama w mediach</t>
  </si>
  <si>
    <t>Formy telewizyjne</t>
  </si>
  <si>
    <t>Z</t>
  </si>
  <si>
    <t>J. Woźniak</t>
  </si>
  <si>
    <t>Planowanie budżetów filmowych</t>
  </si>
  <si>
    <t>E</t>
  </si>
  <si>
    <t>K.Sioma</t>
  </si>
  <si>
    <t>Montaż w filmie i telewizji</t>
  </si>
  <si>
    <t>Z. Niciński  dodano 7 godz.</t>
  </si>
  <si>
    <t>Planowanie budżetów filmowych - ćwiczenia</t>
  </si>
  <si>
    <t>K.Sioma/W.Piotrowska</t>
  </si>
  <si>
    <t>Animacja w filmie i telewizji z elementami kosztorysowania</t>
  </si>
  <si>
    <t>A.Wojnach</t>
  </si>
  <si>
    <t>Film dokumentalny</t>
  </si>
  <si>
    <t>A.Jurga</t>
  </si>
  <si>
    <t>Pozyskiwanie środków finansowych - aplikacje</t>
  </si>
  <si>
    <t>M.Rudnicki</t>
  </si>
  <si>
    <t>Materiały światłoczułe</t>
  </si>
  <si>
    <t>M.Roguska</t>
  </si>
  <si>
    <t>RAZEM   B:</t>
  </si>
  <si>
    <t>C</t>
  </si>
  <si>
    <t>INNE WYMAGANIA</t>
  </si>
  <si>
    <t>Technologia informacyjna</t>
  </si>
  <si>
    <t>K.Franek</t>
  </si>
  <si>
    <t>Informatyka w zarządzaniu</t>
  </si>
  <si>
    <t>Podstawy bezpieczeństwa i higieny pracy</t>
  </si>
  <si>
    <t>W.Konkol</t>
  </si>
  <si>
    <t>Język obcy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</si>
  <si>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</si>
  <si>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A.Walczak</t>
  </si>
  <si>
    <t>RAZEM   C:</t>
  </si>
  <si>
    <t>RAZEM SEMESTRY (A+B+C)</t>
  </si>
  <si>
    <t>RAZEM ROCZNIE</t>
  </si>
  <si>
    <t>OGÓŁEM</t>
  </si>
  <si>
    <t>PRAKTYKI</t>
  </si>
  <si>
    <t>Studia kończą się nadaniem tytułu zawodowego licencjata na kierunku  …………….………………….  w zakresie  …………….………………….</t>
  </si>
  <si>
    <t>Org. produkcji filmowej i tv</t>
  </si>
  <si>
    <t>Plan studiów zatwierdzony przez Radę Wydziału w dniu ………....……</t>
  </si>
  <si>
    <t>Otrzymują:</t>
  </si>
  <si>
    <t>1. Dział Nauczania</t>
  </si>
  <si>
    <t>.....................................................................</t>
  </si>
  <si>
    <t>2. Instytut</t>
  </si>
  <si>
    <t>(pieczęć i podpis Dyrektora Instytutu)</t>
  </si>
  <si>
    <t>(pieczęć i podpis Dziekana)</t>
  </si>
  <si>
    <t>3. Dziekanat</t>
  </si>
  <si>
    <t xml:space="preserve">studia II stopnia </t>
  </si>
  <si>
    <t xml:space="preserve">studia niestacjonarne   </t>
  </si>
  <si>
    <t>labolat.</t>
  </si>
  <si>
    <t>Organizacja pracy własnej kierownika produkcji z podsta. ergonomii</t>
  </si>
  <si>
    <t>4 kierowników produkcji x 7 godz. + 2 godz. Ergonomia pracy</t>
  </si>
  <si>
    <t xml:space="preserve">E.Jastrzębska, </t>
  </si>
  <si>
    <t>Techniki Public Relations w promocji filmu fabularnego</t>
  </si>
  <si>
    <t>Kampania marketingowa w mediach</t>
  </si>
  <si>
    <t>Estetyka mediów elektronicznych w świecie kultury</t>
  </si>
  <si>
    <t>A.Kowalczyk</t>
  </si>
  <si>
    <t>Autorzy kina współczesnego</t>
  </si>
  <si>
    <t>Kierunki transformacji kultury i sztuki</t>
  </si>
  <si>
    <t>Modele komunikacji społecznej z elementami psychologii</t>
  </si>
  <si>
    <t>E.Strzelecka</t>
  </si>
  <si>
    <t>Planowanie i finansowanie produkcji filmowej zagranicą</t>
  </si>
  <si>
    <t>T.Drewno</t>
  </si>
  <si>
    <t>Producenckie aspekty organizacji kinematografii</t>
  </si>
  <si>
    <t>D.Ostrowska-Orlińska</t>
  </si>
  <si>
    <t>Finansowanie produkcji filmowej i telewizyjnej w Polsce</t>
  </si>
  <si>
    <t xml:space="preserve">Podatki w sferze kultury audiowizualnej </t>
  </si>
  <si>
    <t>Opracowanie biznesplanu projektu medialnego</t>
  </si>
  <si>
    <t>Urszula Świerczyńska</t>
  </si>
  <si>
    <t>Techniki kierownicze w produkcji filmowo - telewizyjnej</t>
  </si>
  <si>
    <t>E.Zajicek</t>
  </si>
  <si>
    <t>Analiza produkcyjna prac literackich</t>
  </si>
  <si>
    <t>T. Szafrański ?</t>
  </si>
  <si>
    <t>Rynek mediów elektronicznych w w wrunkach konkurencji i integracji europejskiej</t>
  </si>
  <si>
    <t>Albert Woźniak mgr tel. 508 457 699</t>
  </si>
  <si>
    <t>Etyka w mediach</t>
  </si>
  <si>
    <t>J. Miksa</t>
  </si>
  <si>
    <t>Polityka medialna Unii Europejskiej</t>
  </si>
  <si>
    <t>Albert Woźniak</t>
  </si>
  <si>
    <t>Prawo autorskie z elementami analityki umów</t>
  </si>
  <si>
    <t>z/o</t>
  </si>
  <si>
    <t>M.Żelazowska</t>
  </si>
  <si>
    <t>Podstawy reżyserii i pracy z aktorem</t>
  </si>
  <si>
    <t>Analiza organizacyjno-ekonomiczna filmu</t>
  </si>
  <si>
    <t>zo/E</t>
  </si>
  <si>
    <t xml:space="preserve">K.Sioma/Z.Kuczyński </t>
  </si>
  <si>
    <t>Koprodukcje i usługi produkcyjne dla kontrahentów zagranicznych</t>
  </si>
  <si>
    <t>E.Puszczyńska</t>
  </si>
  <si>
    <t>Rynek dystrybucyjny w Polsce</t>
  </si>
  <si>
    <t>R.Sosnowski</t>
  </si>
  <si>
    <t>Produkcja filmu reklamowego</t>
  </si>
  <si>
    <t>M. Rudnicki</t>
  </si>
  <si>
    <t>Strategia programowa na rynku mediów elektronicznych</t>
  </si>
  <si>
    <t>J.Snopkiewicz</t>
  </si>
  <si>
    <t>Podstawy finansów przedsiębiorstw</t>
  </si>
  <si>
    <t>Zarządzanie personelem, systemy motywacyjne i techniki negocjacyjne</t>
  </si>
  <si>
    <t>Podstawy prawa międzynarodowego/ Prawo pracy</t>
  </si>
  <si>
    <t>Fotografia reklamowa i użytkowa</t>
  </si>
  <si>
    <t>I. Łapińska</t>
  </si>
  <si>
    <t>Organizacja widowisk i imprez masowych</t>
  </si>
  <si>
    <t>Podstawy realizacji telewizyjnej - ćwiczenia studyjne</t>
  </si>
  <si>
    <t>J.Woźniak</t>
  </si>
  <si>
    <t>Udźwiękowienie filmu - ćwiczenia studyjne</t>
  </si>
  <si>
    <t>Techologie informatyczne w mediach. Badania statystyczne.</t>
  </si>
  <si>
    <t xml:space="preserve">Planowanie budżetów filmowych </t>
  </si>
  <si>
    <t>R. Sawka zajęcia wyrównawcze</t>
  </si>
  <si>
    <t xml:space="preserve">Technologia produkcji filmowej </t>
  </si>
  <si>
    <t>E/E</t>
  </si>
  <si>
    <t>Dorota Ostrowska - Orlińska zajęcia wyrównawcze</t>
  </si>
  <si>
    <t xml:space="preserve">Wykłady monograficzne </t>
  </si>
  <si>
    <t>Goście Producenci 4 osoby x 4 godz.</t>
  </si>
  <si>
    <t>Seminarium magisterskie i przygotowanie do egzaminu</t>
  </si>
  <si>
    <t>Osoby wskazane przez Panią Dziekan</t>
  </si>
  <si>
    <t>P R A K T Y K I</t>
  </si>
  <si>
    <t>Studia kończą się nadaniem tytułu zawodowego magistra na kierunku  …………….…………….  w zakresie  …………….…………….</t>
  </si>
  <si>
    <t>.........................................................</t>
  </si>
  <si>
    <t>Wydział  ……...…………………..………………………….</t>
  </si>
  <si>
    <t>studia jednolite magisterskie</t>
  </si>
  <si>
    <t>Kierunek  ………………………..………………………….</t>
  </si>
  <si>
    <t xml:space="preserve">studia stacjonarne / niestacjonarne   </t>
  </si>
  <si>
    <t>Specjalność …...…….…......…….………………………….</t>
  </si>
  <si>
    <t>od roku akademickiego ………………</t>
  </si>
  <si>
    <t>IV rok</t>
  </si>
  <si>
    <t>V rok</t>
  </si>
  <si>
    <t>semestr 7</t>
  </si>
  <si>
    <t>semestr 8</t>
  </si>
  <si>
    <t>semestr 9</t>
  </si>
  <si>
    <t>semestr 10</t>
  </si>
  <si>
    <t>15 tyg.</t>
  </si>
  <si>
    <t>Studia kończą się nadaniem tytułu zawodowego magistra na kierunku  …………….………………….  w zakresie  …………….………………….</t>
  </si>
  <si>
    <t>Kierunek: Organizacja produkcji filmowej i telewizyjnej</t>
  </si>
  <si>
    <t>rok akademicki</t>
  </si>
  <si>
    <t>2019/2020</t>
  </si>
  <si>
    <t>2021/2022</t>
  </si>
  <si>
    <t>2024/2025</t>
  </si>
  <si>
    <t>SIATKA ZAJĘĆ/ PROGRAM KSZTAŁCENIA</t>
  </si>
  <si>
    <t>Imię i nazwisko prowadzącego (tytuł lub stopień naukowy)</t>
  </si>
  <si>
    <t>E/Z/Z+O</t>
  </si>
  <si>
    <t>15  tyg.</t>
  </si>
  <si>
    <t>Sztuka</t>
  </si>
  <si>
    <t xml:space="preserve">Autorzy kina europejskiego </t>
  </si>
  <si>
    <t>prof. dr hab. T. Szczepański</t>
  </si>
  <si>
    <t>Krytyka fotografii</t>
  </si>
  <si>
    <t>prof. dr hab. I. Łapińska</t>
  </si>
  <si>
    <t>Zarządzanie i komunikacja</t>
  </si>
  <si>
    <t xml:space="preserve">dr hab. U.Świerczyńska Kaczor </t>
  </si>
  <si>
    <t>Negocjacje</t>
  </si>
  <si>
    <t>Cyberkultura w relacji z e-biznesem</t>
  </si>
  <si>
    <t xml:space="preserve">dr hab.U. Świerczyńska-Kaczor </t>
  </si>
  <si>
    <t>Prawo i etyka</t>
  </si>
  <si>
    <t>Prawo umów w branży filmowejj</t>
  </si>
  <si>
    <t>mgr Żelazowska</t>
  </si>
  <si>
    <t>Prawne formy działalności producenta filmowego</t>
  </si>
  <si>
    <t xml:space="preserve">dr D.Michta </t>
  </si>
  <si>
    <t>Kierownictwo produkcji</t>
  </si>
  <si>
    <t xml:space="preserve">Zarządzanie niskobudżetowym projektem filmowym </t>
  </si>
  <si>
    <t>mgr M. Leźnicka</t>
  </si>
  <si>
    <t>Produkcja gier</t>
  </si>
  <si>
    <t>mgr T.Hagstrom</t>
  </si>
  <si>
    <t xml:space="preserve">Produkcja filmu reklamowego </t>
  </si>
  <si>
    <t>mgr A.Kotowski</t>
  </si>
  <si>
    <t>Analiza organizacyjno-ekonomiczna filmu - ćwiczenia</t>
  </si>
  <si>
    <t>dwie grupy:   dr T.Kożuchowski;                                                                           dr M.Rudnicki</t>
  </si>
  <si>
    <t>zo/zo</t>
  </si>
  <si>
    <t xml:space="preserve">trzy grypy dr Sawka,                                   dr M. Rudnicki, dr T.Kożuchowski                                                 </t>
  </si>
  <si>
    <t xml:space="preserve">Kierowanie projektem filmowym </t>
  </si>
  <si>
    <t xml:space="preserve">dwie grupy, mgr A.Kotowski;                                mgr J.Kopania                          </t>
  </si>
  <si>
    <t>Zarządzanie teatrem</t>
  </si>
  <si>
    <t>dr J. Buchwald</t>
  </si>
  <si>
    <t>Dystrybucja i promocja</t>
  </si>
  <si>
    <t>Przygotowanie kampanii promocyjno-reklamowej filmu fabularnego</t>
  </si>
  <si>
    <t xml:space="preserve">mgr Z.Domagalski </t>
  </si>
  <si>
    <t xml:space="preserve">Dystrybucja i rozpowszechnianie utworów audiowizualnych </t>
  </si>
  <si>
    <t>dr hab.M. Adamczak</t>
  </si>
  <si>
    <t xml:space="preserve">Współczesny rynek filmowy </t>
  </si>
  <si>
    <t xml:space="preserve">Kampania marketingowa w mediach </t>
  </si>
  <si>
    <t>dr hab. M. Sobocińska</t>
  </si>
  <si>
    <t xml:space="preserve">dr hab.U.Świerczyńska-Kaczor </t>
  </si>
  <si>
    <t>Finanse</t>
  </si>
  <si>
    <t>Prowadzanie kosztów filmu</t>
  </si>
  <si>
    <t>mgr J.Wąchała</t>
  </si>
  <si>
    <t>Modelowanie finansów przedsiębiorstw</t>
  </si>
  <si>
    <t>dr Justyna Bogołębska</t>
  </si>
  <si>
    <t>Audyt działalności podmiotu rynku audiowizualnego</t>
  </si>
  <si>
    <t xml:space="preserve">dr A.Orankiewicz </t>
  </si>
  <si>
    <t>Aspekt producencki</t>
  </si>
  <si>
    <t>Finansowanie produkcji filmowej zagranicą</t>
  </si>
  <si>
    <t xml:space="preserve">mgr J. Wendorff-Østergaard;                          </t>
  </si>
  <si>
    <t>Koprodukcje międzynarodowe</t>
  </si>
  <si>
    <t>Finansowanie produkcji filmowej i telewizyjnej  w Polsce</t>
  </si>
  <si>
    <t>dr  A.Pachnicka</t>
  </si>
  <si>
    <t>Polityka programowa kinematografii</t>
  </si>
  <si>
    <t xml:space="preserve">dr A.Wróblewska;                               dr A.Majer </t>
  </si>
  <si>
    <t>Development filmu</t>
  </si>
  <si>
    <t xml:space="preserve">mgr M.Sowiński </t>
  </si>
  <si>
    <t>Zamówienia publiczne w obszarze kultury</t>
  </si>
  <si>
    <t xml:space="preserve">mgr M. Okniński              </t>
  </si>
  <si>
    <t>Rynek filmu animowanego</t>
  </si>
  <si>
    <t>dr P.Furmankiewicz</t>
  </si>
  <si>
    <t>Przedmioty zawodowe</t>
  </si>
  <si>
    <t>Montaż jako narzędzie narracji</t>
  </si>
  <si>
    <t>dr M.Giec</t>
  </si>
  <si>
    <t>Reżyseria filmu i podstawy pracy z aktorem</t>
  </si>
  <si>
    <t>dr hab.  A.Bednarek                            / mgr M.Imielska</t>
  </si>
  <si>
    <t xml:space="preserve">Opracowanie dźwiękowe filmu  - muzyka filmowa </t>
  </si>
  <si>
    <t>dr hab.M.Szukalski</t>
  </si>
  <si>
    <t>Realizacja telewizyjna - ćwiczenia studyjne</t>
  </si>
  <si>
    <t>Produkcja reportażu TV</t>
  </si>
  <si>
    <t xml:space="preserve">mgr J. Snopkiewicz                        </t>
  </si>
  <si>
    <t>Kompozycja obrazu filmowego</t>
  </si>
  <si>
    <t>dr A. Frątczak</t>
  </si>
  <si>
    <t>Nowe technologie w produkcji filmowej i kierowanie postprodukcją filmu</t>
  </si>
  <si>
    <t>mgr E. Sęk-Koniarska;                    mgr inż. T.Drwal</t>
  </si>
  <si>
    <t>dr  R. Sawka</t>
  </si>
  <si>
    <t>Język angielski</t>
  </si>
  <si>
    <t>mgr A.Burzyńska                               mgr D.Borkowska</t>
  </si>
  <si>
    <t>Wykłady monograficzne z producentami</t>
  </si>
  <si>
    <t>zapraszani goście</t>
  </si>
  <si>
    <t xml:space="preserve">Fakultety 1 + 2 + 3 </t>
  </si>
  <si>
    <t>Fakultety 4 + 5 + 6</t>
  </si>
  <si>
    <t>Fakultety 7 + 8</t>
  </si>
  <si>
    <t>Fakultety 9 + 10</t>
  </si>
  <si>
    <t>Proseminarium</t>
  </si>
  <si>
    <t>dr A.Majer</t>
  </si>
  <si>
    <t>Seminarium magisterskie (wybór studenta)</t>
  </si>
  <si>
    <t>promotorzy:dr / dr hab./ prof.</t>
  </si>
  <si>
    <t>Studia kończą się nadaniem tytułu zawodowego magistra na kierunku Organizacja produkcji filmowej i telewizyjnej</t>
  </si>
  <si>
    <t xml:space="preserve">dr W. Wojnach                             </t>
  </si>
  <si>
    <t>Planowanie i kosztorysowanie filmów fabularnych i seriali</t>
  </si>
  <si>
    <t>mgr J.Sobociński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</si>
</sst>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mmm"/>
  </numFmts>
  <fonts count="25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18"/>
      <name val="Arial"/>
      <family val="2"/>
    </font>
    <font>
      <sz val="8"/>
      <name val="Arial CE"/>
      <family val="2"/>
      <charset val="238"/>
    </font>
    <font>
      <u/>
      <sz val="1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00B050"/>
      <name val="Arial"/>
      <family val="2"/>
    </font>
    <font>
      <sz val="8"/>
      <color rgb="FF00B050"/>
      <name val="Arial"/>
      <family val="2"/>
      <charset val="238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5" tint="0.59999389629810485"/>
        <bgColor indexed="64"/>
      </patternFill>
    </fill>
  </fills>
  <borders count="109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8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8"/>
      </bottom>
      <diagonal/>
    </border>
    <border>
      <left/>
      <right style="medium">
        <color indexed="8"/>
      </right>
      <top style="medium">
        <color auto="1"/>
      </top>
      <bottom style="medium">
        <color indexed="8"/>
      </bottom>
      <diagonal/>
    </border>
    <border>
      <left/>
      <right style="medium">
        <color auto="1"/>
      </right>
      <top style="medium">
        <color auto="1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4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3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3"/>
    </xf>
    <xf numFmtId="164" fontId="1" fillId="0" borderId="0" xfId="0" applyNumberFormat="1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indent="3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textRotation="90" shrinkToFit="1"/>
    </xf>
    <xf numFmtId="0" fontId="7" fillId="0" borderId="3" xfId="0" applyFont="1" applyBorder="1" applyAlignment="1">
      <alignment horizontal="center" vertical="center" textRotation="90" shrinkToFit="1"/>
    </xf>
    <xf numFmtId="0" fontId="10" fillId="0" borderId="1" xfId="0" applyFont="1" applyBorder="1" applyAlignment="1">
      <alignment horizontal="center" vertical="center" textRotation="90" shrinkToFit="1"/>
    </xf>
    <xf numFmtId="0" fontId="0" fillId="0" borderId="0" xfId="0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textRotation="90" shrinkToFit="1"/>
    </xf>
    <xf numFmtId="0" fontId="8" fillId="0" borderId="3" xfId="0" applyFont="1" applyBorder="1" applyAlignment="1">
      <alignment horizontal="center" vertical="center" textRotation="90" wrapText="1" shrinkToFit="1"/>
    </xf>
    <xf numFmtId="0" fontId="7" fillId="3" borderId="6" xfId="0" applyFont="1" applyFill="1" applyBorder="1" applyAlignment="1">
      <alignment horizontal="center" vertical="center" textRotation="90" shrinkToFit="1"/>
    </xf>
    <xf numFmtId="0" fontId="7" fillId="3" borderId="7" xfId="0" applyFont="1" applyFill="1" applyBorder="1" applyAlignment="1">
      <alignment horizontal="center" vertical="center" textRotation="90" shrinkToFit="1"/>
    </xf>
    <xf numFmtId="0" fontId="10" fillId="0" borderId="8" xfId="0" applyFont="1" applyBorder="1" applyAlignment="1">
      <alignment horizontal="center" vertical="center" textRotation="90" shrinkToFit="1"/>
    </xf>
    <xf numFmtId="0" fontId="7" fillId="4" borderId="9" xfId="0" applyFont="1" applyFill="1" applyBorder="1" applyAlignment="1">
      <alignment horizontal="center" vertical="center" textRotation="90" shrinkToFit="1"/>
    </xf>
    <xf numFmtId="0" fontId="7" fillId="4" borderId="7" xfId="0" applyFont="1" applyFill="1" applyBorder="1" applyAlignment="1">
      <alignment horizontal="center" vertical="center" textRotation="90" shrinkToFit="1"/>
    </xf>
    <xf numFmtId="0" fontId="10" fillId="0" borderId="10" xfId="0" applyFont="1" applyBorder="1" applyAlignment="1">
      <alignment horizontal="center" vertical="center" textRotation="90" shrinkToFit="1"/>
    </xf>
    <xf numFmtId="0" fontId="7" fillId="3" borderId="11" xfId="0" applyFont="1" applyFill="1" applyBorder="1" applyAlignment="1">
      <alignment horizontal="center" vertical="center" textRotation="90" shrinkToFit="1"/>
    </xf>
    <xf numFmtId="0" fontId="10" fillId="0" borderId="12" xfId="0" applyFont="1" applyBorder="1" applyAlignment="1">
      <alignment horizontal="center" vertical="center" textRotation="90" shrinkToFit="1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6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shrinkToFit="1"/>
    </xf>
    <xf numFmtId="0" fontId="6" fillId="0" borderId="1" xfId="0" applyFont="1" applyBorder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3" fillId="0" borderId="0" xfId="0" applyFont="1"/>
    <xf numFmtId="0" fontId="10" fillId="2" borderId="23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0" fillId="5" borderId="0" xfId="0" applyFill="1"/>
    <xf numFmtId="0" fontId="2" fillId="6" borderId="0" xfId="0" applyFont="1" applyFill="1" applyAlignment="1">
      <alignment horizontal="left" vertical="center" wrapText="1"/>
    </xf>
    <xf numFmtId="0" fontId="7" fillId="6" borderId="4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10" fillId="6" borderId="1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10" fillId="6" borderId="21" xfId="0" applyFont="1" applyFill="1" applyBorder="1" applyAlignment="1">
      <alignment horizontal="center" vertical="center"/>
    </xf>
    <xf numFmtId="0" fontId="10" fillId="6" borderId="23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/>
    </xf>
    <xf numFmtId="0" fontId="0" fillId="6" borderId="0" xfId="0" applyFill="1"/>
    <xf numFmtId="0" fontId="4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7" fillId="6" borderId="2" xfId="0" applyFont="1" applyFill="1" applyBorder="1" applyAlignment="1">
      <alignment horizontal="center" vertical="center" textRotation="90" shrinkToFit="1"/>
    </xf>
    <xf numFmtId="0" fontId="5" fillId="6" borderId="0" xfId="0" applyFont="1" applyFill="1" applyAlignment="1">
      <alignment horizontal="center" vertical="center"/>
    </xf>
    <xf numFmtId="0" fontId="7" fillId="7" borderId="23" xfId="0" applyFont="1" applyFill="1" applyBorder="1" applyAlignment="1">
      <alignment vertical="center" wrapText="1"/>
    </xf>
    <xf numFmtId="0" fontId="10" fillId="8" borderId="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vertical="center" wrapText="1"/>
    </xf>
    <xf numFmtId="0" fontId="7" fillId="7" borderId="3" xfId="0" applyFont="1" applyFill="1" applyBorder="1" applyAlignment="1">
      <alignment horizontal="center" vertical="center"/>
    </xf>
    <xf numFmtId="0" fontId="0" fillId="7" borderId="0" xfId="0" applyFill="1"/>
    <xf numFmtId="0" fontId="7" fillId="7" borderId="27" xfId="0" applyFont="1" applyFill="1" applyBorder="1" applyAlignment="1">
      <alignment vertical="center" wrapText="1"/>
    </xf>
    <xf numFmtId="0" fontId="5" fillId="7" borderId="0" xfId="0" applyFont="1" applyFill="1" applyAlignment="1">
      <alignment horizontal="right" vertical="center"/>
    </xf>
    <xf numFmtId="0" fontId="7" fillId="8" borderId="5" xfId="0" applyFont="1" applyFill="1" applyBorder="1" applyAlignment="1">
      <alignment vertical="center" wrapText="1"/>
    </xf>
    <xf numFmtId="0" fontId="7" fillId="7" borderId="5" xfId="0" applyFont="1" applyFill="1" applyBorder="1" applyAlignment="1">
      <alignment vertical="center"/>
    </xf>
    <xf numFmtId="0" fontId="2" fillId="7" borderId="0" xfId="0" applyFont="1" applyFill="1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 shrinkToFit="1"/>
    </xf>
    <xf numFmtId="0" fontId="6" fillId="0" borderId="0" xfId="0" applyFont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17" fillId="0" borderId="24" xfId="0" applyFont="1" applyBorder="1" applyAlignment="1">
      <alignment horizontal="center" vertical="center" wrapText="1"/>
    </xf>
    <xf numFmtId="0" fontId="1" fillId="7" borderId="0" xfId="0" applyFont="1" applyFill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6" borderId="28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7" fillId="7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8" borderId="26" xfId="0" applyFont="1" applyFill="1" applyBorder="1" applyAlignment="1">
      <alignment vertical="center" wrapText="1"/>
    </xf>
    <xf numFmtId="0" fontId="10" fillId="2" borderId="27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7" fillId="6" borderId="34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0" fillId="6" borderId="29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vertical="center" wrapText="1"/>
    </xf>
    <xf numFmtId="0" fontId="5" fillId="0" borderId="46" xfId="0" applyFont="1" applyBorder="1" applyAlignment="1">
      <alignment horizontal="right" vertical="center"/>
    </xf>
    <xf numFmtId="0" fontId="5" fillId="7" borderId="46" xfId="0" applyFont="1" applyFill="1" applyBorder="1" applyAlignment="1">
      <alignment horizontal="right" vertical="center"/>
    </xf>
    <xf numFmtId="0" fontId="5" fillId="0" borderId="46" xfId="0" applyFont="1" applyBorder="1" applyAlignment="1">
      <alignment horizontal="center" vertical="center"/>
    </xf>
    <xf numFmtId="0" fontId="5" fillId="6" borderId="46" xfId="0" applyFont="1" applyFill="1" applyBorder="1" applyAlignment="1">
      <alignment horizontal="center" vertical="center"/>
    </xf>
    <xf numFmtId="0" fontId="12" fillId="6" borderId="46" xfId="0" applyFont="1" applyFill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0" fillId="7" borderId="28" xfId="0" applyFont="1" applyFill="1" applyBorder="1" applyAlignment="1">
      <alignment horizontal="center" vertical="center"/>
    </xf>
    <xf numFmtId="0" fontId="10" fillId="7" borderId="43" xfId="0" applyFont="1" applyFill="1" applyBorder="1" applyAlignment="1">
      <alignment horizontal="center" vertical="center"/>
    </xf>
    <xf numFmtId="0" fontId="10" fillId="3" borderId="44" xfId="0" applyFont="1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0" fillId="0" borderId="47" xfId="0" applyBorder="1" applyAlignment="1">
      <alignment vertical="center"/>
    </xf>
    <xf numFmtId="0" fontId="0" fillId="0" borderId="47" xfId="0" applyBorder="1" applyAlignment="1">
      <alignment vertical="center" wrapText="1"/>
    </xf>
    <xf numFmtId="0" fontId="0" fillId="0" borderId="29" xfId="0" applyBorder="1" applyAlignment="1">
      <alignment vertical="center"/>
    </xf>
    <xf numFmtId="0" fontId="0" fillId="0" borderId="29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1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31" xfId="0" applyBorder="1" applyAlignment="1">
      <alignment vertical="center" wrapText="1"/>
    </xf>
    <xf numFmtId="3" fontId="0" fillId="0" borderId="29" xfId="0" applyNumberFormat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32" xfId="0" applyBorder="1" applyAlignment="1">
      <alignment vertical="center"/>
    </xf>
    <xf numFmtId="0" fontId="22" fillId="7" borderId="23" xfId="0" applyFont="1" applyFill="1" applyBorder="1" applyAlignment="1">
      <alignment vertical="center" wrapText="1"/>
    </xf>
    <xf numFmtId="0" fontId="21" fillId="3" borderId="2" xfId="0" applyFont="1" applyFill="1" applyBorder="1" applyAlignment="1">
      <alignment horizontal="center" vertical="center"/>
    </xf>
    <xf numFmtId="0" fontId="23" fillId="7" borderId="23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6" borderId="48" xfId="0" applyFont="1" applyFill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63" xfId="0" applyFont="1" applyFill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0" fontId="7" fillId="3" borderId="69" xfId="0" applyFont="1" applyFill="1" applyBorder="1" applyAlignment="1">
      <alignment horizontal="center" vertical="center" textRotation="90" shrinkToFit="1"/>
    </xf>
    <xf numFmtId="0" fontId="7" fillId="3" borderId="70" xfId="0" applyFont="1" applyFill="1" applyBorder="1" applyAlignment="1">
      <alignment horizontal="center" vertical="center" textRotation="90" shrinkToFit="1"/>
    </xf>
    <xf numFmtId="0" fontId="10" fillId="0" borderId="72" xfId="0" applyFont="1" applyBorder="1" applyAlignment="1">
      <alignment horizontal="center" vertical="center" textRotation="90" shrinkToFit="1"/>
    </xf>
    <xf numFmtId="0" fontId="7" fillId="4" borderId="64" xfId="0" applyFont="1" applyFill="1" applyBorder="1" applyAlignment="1">
      <alignment horizontal="center" vertical="center" textRotation="90" shrinkToFit="1"/>
    </xf>
    <xf numFmtId="0" fontId="7" fillId="4" borderId="70" xfId="0" applyFont="1" applyFill="1" applyBorder="1" applyAlignment="1">
      <alignment horizontal="center" vertical="center" textRotation="90" shrinkToFit="1"/>
    </xf>
    <xf numFmtId="0" fontId="10" fillId="0" borderId="73" xfId="0" applyFont="1" applyBorder="1" applyAlignment="1">
      <alignment horizontal="center" vertical="center" textRotation="90" shrinkToFit="1"/>
    </xf>
    <xf numFmtId="0" fontId="7" fillId="3" borderId="74" xfId="0" applyFont="1" applyFill="1" applyBorder="1" applyAlignment="1">
      <alignment horizontal="center" vertical="center" textRotation="90" shrinkToFit="1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5" fillId="0" borderId="77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/>
    </xf>
    <xf numFmtId="0" fontId="5" fillId="3" borderId="75" xfId="0" applyFont="1" applyFill="1" applyBorder="1" applyAlignment="1">
      <alignment horizontal="center" vertical="center"/>
    </xf>
    <xf numFmtId="0" fontId="5" fillId="3" borderId="76" xfId="0" applyFont="1" applyFill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5" fillId="4" borderId="79" xfId="0" applyFont="1" applyFill="1" applyBorder="1" applyAlignment="1">
      <alignment horizontal="center" vertical="center"/>
    </xf>
    <xf numFmtId="0" fontId="5" fillId="4" borderId="76" xfId="0" applyFont="1" applyFill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5" fillId="3" borderId="81" xfId="0" applyFont="1" applyFill="1" applyBorder="1" applyAlignment="1">
      <alignment horizontal="center" vertical="center"/>
    </xf>
    <xf numFmtId="0" fontId="12" fillId="0" borderId="82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12" fillId="0" borderId="83" xfId="0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3" fontId="15" fillId="0" borderId="76" xfId="0" applyNumberFormat="1" applyFont="1" applyBorder="1" applyAlignment="1">
      <alignment horizontal="center" vertical="center"/>
    </xf>
    <xf numFmtId="3" fontId="15" fillId="0" borderId="77" xfId="0" applyNumberFormat="1" applyFont="1" applyBorder="1" applyAlignment="1">
      <alignment horizontal="center" vertical="center"/>
    </xf>
    <xf numFmtId="3" fontId="16" fillId="0" borderId="84" xfId="0" applyNumberFormat="1" applyFont="1" applyBorder="1" applyAlignment="1">
      <alignment horizontal="center" vertical="center"/>
    </xf>
    <xf numFmtId="3" fontId="16" fillId="0" borderId="77" xfId="0" applyNumberFormat="1" applyFont="1" applyBorder="1" applyAlignment="1">
      <alignment horizontal="center" vertical="center"/>
    </xf>
    <xf numFmtId="3" fontId="16" fillId="0" borderId="80" xfId="0" applyNumberFormat="1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center" textRotation="90" shrinkToFit="1"/>
    </xf>
    <xf numFmtId="3" fontId="16" fillId="0" borderId="82" xfId="0" applyNumberFormat="1" applyFont="1" applyBorder="1" applyAlignment="1">
      <alignment horizontal="center" vertical="center"/>
    </xf>
    <xf numFmtId="0" fontId="17" fillId="0" borderId="67" xfId="0" applyFont="1" applyBorder="1" applyAlignment="1">
      <alignment vertical="center" wrapText="1"/>
    </xf>
    <xf numFmtId="0" fontId="3" fillId="0" borderId="92" xfId="0" applyFont="1" applyBorder="1" applyAlignment="1">
      <alignment horizontal="center" vertical="center" wrapText="1"/>
    </xf>
    <xf numFmtId="0" fontId="1" fillId="7" borderId="93" xfId="0" applyFont="1" applyFill="1" applyBorder="1" applyAlignment="1">
      <alignment horizontal="left" vertical="center" wrapText="1"/>
    </xf>
    <xf numFmtId="0" fontId="4" fillId="0" borderId="93" xfId="0" applyFont="1" applyBorder="1" applyAlignment="1">
      <alignment horizontal="center" vertical="center"/>
    </xf>
    <xf numFmtId="0" fontId="4" fillId="6" borderId="93" xfId="0" applyFont="1" applyFill="1" applyBorder="1" applyAlignment="1">
      <alignment horizontal="center" vertical="center"/>
    </xf>
    <xf numFmtId="0" fontId="0" fillId="0" borderId="94" xfId="0" applyBorder="1" applyAlignment="1">
      <alignment vertical="center"/>
    </xf>
    <xf numFmtId="0" fontId="7" fillId="4" borderId="69" xfId="0" applyFont="1" applyFill="1" applyBorder="1" applyAlignment="1">
      <alignment horizontal="center" vertical="center" textRotation="90" shrinkToFit="1"/>
    </xf>
    <xf numFmtId="0" fontId="7" fillId="0" borderId="101" xfId="0" applyFont="1" applyBorder="1" applyAlignment="1">
      <alignment horizontal="center" vertical="center"/>
    </xf>
    <xf numFmtId="0" fontId="11" fillId="0" borderId="102" xfId="0" applyFont="1" applyBorder="1" applyAlignment="1">
      <alignment vertical="center" wrapText="1"/>
    </xf>
    <xf numFmtId="0" fontId="7" fillId="0" borderId="102" xfId="0" applyFont="1" applyBorder="1" applyAlignment="1">
      <alignment horizontal="center" vertical="center" textRotation="90" shrinkToFit="1"/>
    </xf>
    <xf numFmtId="0" fontId="7" fillId="0" borderId="102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0" fillId="0" borderId="84" xfId="0" applyBorder="1" applyAlignment="1">
      <alignment vertical="center"/>
    </xf>
    <xf numFmtId="0" fontId="7" fillId="0" borderId="69" xfId="0" applyFont="1" applyBorder="1" applyAlignment="1">
      <alignment horizontal="center" vertical="center"/>
    </xf>
    <xf numFmtId="0" fontId="7" fillId="0" borderId="71" xfId="0" applyFont="1" applyBorder="1" applyAlignment="1">
      <alignment vertical="center" wrapText="1"/>
    </xf>
    <xf numFmtId="0" fontId="7" fillId="6" borderId="72" xfId="0" applyFont="1" applyFill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6" borderId="70" xfId="0" applyFont="1" applyFill="1" applyBorder="1" applyAlignment="1">
      <alignment horizontal="center" vertical="center"/>
    </xf>
    <xf numFmtId="0" fontId="10" fillId="6" borderId="70" xfId="0" applyFont="1" applyFill="1" applyBorder="1" applyAlignment="1">
      <alignment horizontal="center" vertical="center"/>
    </xf>
    <xf numFmtId="0" fontId="10" fillId="6" borderId="71" xfId="0" applyFont="1" applyFill="1" applyBorder="1" applyAlignment="1">
      <alignment horizontal="center" vertical="center"/>
    </xf>
    <xf numFmtId="0" fontId="10" fillId="6" borderId="65" xfId="0" applyFont="1" applyFill="1" applyBorder="1" applyAlignment="1">
      <alignment horizontal="center" vertical="center"/>
    </xf>
    <xf numFmtId="0" fontId="7" fillId="3" borderId="69" xfId="0" applyFont="1" applyFill="1" applyBorder="1" applyAlignment="1">
      <alignment horizontal="center" vertical="center"/>
    </xf>
    <xf numFmtId="0" fontId="10" fillId="3" borderId="70" xfId="0" applyFont="1" applyFill="1" applyBorder="1" applyAlignment="1">
      <alignment horizontal="center" vertical="center"/>
    </xf>
    <xf numFmtId="0" fontId="10" fillId="0" borderId="71" xfId="0" applyFont="1" applyBorder="1" applyAlignment="1">
      <alignment horizontal="center" vertical="center"/>
    </xf>
    <xf numFmtId="0" fontId="7" fillId="4" borderId="69" xfId="0" applyFont="1" applyFill="1" applyBorder="1" applyAlignment="1">
      <alignment horizontal="center" vertical="center"/>
    </xf>
    <xf numFmtId="0" fontId="10" fillId="4" borderId="70" xfId="0" applyFont="1" applyFill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3" borderId="64" xfId="0" applyFont="1" applyFill="1" applyBorder="1" applyAlignment="1">
      <alignment horizontal="center" vertical="center"/>
    </xf>
    <xf numFmtId="0" fontId="10" fillId="6" borderId="72" xfId="0" applyFont="1" applyFill="1" applyBorder="1" applyAlignment="1">
      <alignment horizontal="center" vertical="center"/>
    </xf>
    <xf numFmtId="0" fontId="10" fillId="4" borderId="64" xfId="0" applyFont="1" applyFill="1" applyBorder="1" applyAlignment="1">
      <alignment horizontal="center" vertical="center"/>
    </xf>
    <xf numFmtId="0" fontId="0" fillId="0" borderId="65" xfId="0" applyBorder="1" applyAlignment="1">
      <alignment vertical="center"/>
    </xf>
    <xf numFmtId="0" fontId="5" fillId="0" borderId="79" xfId="0" applyFont="1" applyBorder="1" applyAlignment="1">
      <alignment horizontal="center" vertical="center"/>
    </xf>
    <xf numFmtId="0" fontId="12" fillId="6" borderId="78" xfId="0" applyFont="1" applyFill="1" applyBorder="1" applyAlignment="1">
      <alignment horizontal="center" vertical="center"/>
    </xf>
    <xf numFmtId="0" fontId="5" fillId="4" borderId="75" xfId="0" applyFont="1" applyFill="1" applyBorder="1" applyAlignment="1">
      <alignment horizontal="center" vertical="center"/>
    </xf>
    <xf numFmtId="0" fontId="7" fillId="8" borderId="70" xfId="0" applyFont="1" applyFill="1" applyBorder="1" applyAlignment="1">
      <alignment vertical="center" wrapText="1"/>
    </xf>
    <xf numFmtId="0" fontId="10" fillId="0" borderId="70" xfId="0" applyFont="1" applyBorder="1" applyAlignment="1">
      <alignment horizontal="center" vertical="center"/>
    </xf>
    <xf numFmtId="0" fontId="10" fillId="2" borderId="65" xfId="0" applyFont="1" applyFill="1" applyBorder="1" applyAlignment="1">
      <alignment horizontal="center" vertical="center"/>
    </xf>
    <xf numFmtId="0" fontId="10" fillId="4" borderId="69" xfId="0" applyFont="1" applyFill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7" fillId="7" borderId="103" xfId="0" applyFont="1" applyFill="1" applyBorder="1" applyAlignment="1">
      <alignment vertical="center" wrapText="1"/>
    </xf>
    <xf numFmtId="0" fontId="7" fillId="6" borderId="104" xfId="0" applyFont="1" applyFill="1" applyBorder="1" applyAlignment="1">
      <alignment horizontal="center" vertical="center"/>
    </xf>
    <xf numFmtId="0" fontId="7" fillId="0" borderId="105" xfId="0" applyFont="1" applyBorder="1" applyAlignment="1">
      <alignment horizontal="center" vertical="center"/>
    </xf>
    <xf numFmtId="0" fontId="7" fillId="6" borderId="105" xfId="0" applyFont="1" applyFill="1" applyBorder="1" applyAlignment="1">
      <alignment horizontal="center" vertical="center"/>
    </xf>
    <xf numFmtId="0" fontId="10" fillId="0" borderId="105" xfId="0" applyFont="1" applyBorder="1" applyAlignment="1">
      <alignment horizontal="center" vertical="center"/>
    </xf>
    <xf numFmtId="0" fontId="10" fillId="0" borderId="106" xfId="0" applyFont="1" applyBorder="1" applyAlignment="1">
      <alignment horizontal="center" vertical="center"/>
    </xf>
    <xf numFmtId="0" fontId="10" fillId="4" borderId="107" xfId="0" applyFont="1" applyFill="1" applyBorder="1" applyAlignment="1">
      <alignment horizontal="center" vertical="center"/>
    </xf>
    <xf numFmtId="0" fontId="21" fillId="3" borderId="105" xfId="0" applyFont="1" applyFill="1" applyBorder="1" applyAlignment="1">
      <alignment horizontal="center" vertical="center"/>
    </xf>
    <xf numFmtId="0" fontId="10" fillId="0" borderId="103" xfId="0" applyFont="1" applyBorder="1" applyAlignment="1">
      <alignment horizontal="center" vertical="center"/>
    </xf>
    <xf numFmtId="0" fontId="5" fillId="0" borderId="101" xfId="0" applyFont="1" applyBorder="1" applyAlignment="1">
      <alignment horizontal="center" vertical="center"/>
    </xf>
    <xf numFmtId="0" fontId="5" fillId="0" borderId="102" xfId="0" applyFont="1" applyBorder="1" applyAlignment="1">
      <alignment horizontal="left" vertical="center"/>
    </xf>
    <xf numFmtId="0" fontId="5" fillId="0" borderId="102" xfId="0" applyFont="1" applyBorder="1" applyAlignment="1">
      <alignment horizontal="center" vertical="center"/>
    </xf>
    <xf numFmtId="0" fontId="15" fillId="0" borderId="84" xfId="0" applyFont="1" applyBorder="1" applyAlignment="1">
      <alignment horizontal="center" vertical="center"/>
    </xf>
    <xf numFmtId="0" fontId="7" fillId="7" borderId="69" xfId="0" applyFont="1" applyFill="1" applyBorder="1" applyAlignment="1">
      <alignment horizontal="center" vertical="center"/>
    </xf>
    <xf numFmtId="0" fontId="7" fillId="7" borderId="71" xfId="0" applyFont="1" applyFill="1" applyBorder="1" applyAlignment="1">
      <alignment vertical="center" wrapText="1"/>
    </xf>
    <xf numFmtId="0" fontId="7" fillId="7" borderId="70" xfId="0" applyFont="1" applyFill="1" applyBorder="1" applyAlignment="1">
      <alignment horizontal="center" vertical="center"/>
    </xf>
    <xf numFmtId="0" fontId="7" fillId="7" borderId="72" xfId="0" applyFont="1" applyFill="1" applyBorder="1" applyAlignment="1">
      <alignment horizontal="center" vertical="center"/>
    </xf>
    <xf numFmtId="0" fontId="7" fillId="8" borderId="72" xfId="0" applyFont="1" applyFill="1" applyBorder="1" applyAlignment="1">
      <alignment horizontal="center" vertical="center"/>
    </xf>
    <xf numFmtId="0" fontId="7" fillId="3" borderId="70" xfId="0" applyFont="1" applyFill="1" applyBorder="1" applyAlignment="1">
      <alignment horizontal="center" vertical="center"/>
    </xf>
    <xf numFmtId="0" fontId="10" fillId="8" borderId="72" xfId="0" applyFont="1" applyFill="1" applyBorder="1" applyAlignment="1">
      <alignment horizontal="center" vertical="center"/>
    </xf>
    <xf numFmtId="0" fontId="10" fillId="7" borderId="73" xfId="0" applyFont="1" applyFill="1" applyBorder="1" applyAlignment="1">
      <alignment horizontal="center" vertical="center"/>
    </xf>
    <xf numFmtId="0" fontId="7" fillId="3" borderId="74" xfId="0" applyFont="1" applyFill="1" applyBorder="1" applyAlignment="1">
      <alignment horizontal="center" vertical="center"/>
    </xf>
    <xf numFmtId="0" fontId="7" fillId="4" borderId="64" xfId="0" applyFont="1" applyFill="1" applyBorder="1" applyAlignment="1">
      <alignment horizontal="center" vertical="center"/>
    </xf>
    <xf numFmtId="0" fontId="7" fillId="4" borderId="70" xfId="0" applyFont="1" applyFill="1" applyBorder="1" applyAlignment="1">
      <alignment horizontal="center" vertical="center"/>
    </xf>
    <xf numFmtId="0" fontId="10" fillId="7" borderId="71" xfId="0" applyFont="1" applyFill="1" applyBorder="1" applyAlignment="1">
      <alignment horizontal="center" vertical="center"/>
    </xf>
    <xf numFmtId="0" fontId="0" fillId="0" borderId="65" xfId="0" applyBorder="1" applyAlignment="1">
      <alignment vertical="center" wrapText="1"/>
    </xf>
    <xf numFmtId="0" fontId="0" fillId="0" borderId="78" xfId="0" applyBorder="1" applyAlignment="1">
      <alignment vertical="center"/>
    </xf>
    <xf numFmtId="3" fontId="16" fillId="6" borderId="84" xfId="0" applyNumberFormat="1" applyFont="1" applyFill="1" applyBorder="1" applyAlignment="1">
      <alignment horizontal="center" vertical="center"/>
    </xf>
    <xf numFmtId="0" fontId="1" fillId="9" borderId="0" xfId="0" applyFont="1" applyFill="1" applyAlignment="1">
      <alignment horizontal="left" vertical="center"/>
    </xf>
    <xf numFmtId="0" fontId="1" fillId="9" borderId="0" xfId="0" applyFont="1" applyFill="1" applyAlignment="1">
      <alignment horizontal="left" vertical="center" indent="3"/>
    </xf>
    <xf numFmtId="0" fontId="2" fillId="9" borderId="0" xfId="0" applyFont="1" applyFill="1" applyAlignment="1">
      <alignment horizontal="left" vertical="center" indent="3"/>
    </xf>
    <xf numFmtId="0" fontId="0" fillId="9" borderId="0" xfId="0" applyFill="1" applyAlignment="1">
      <alignment vertical="center"/>
    </xf>
    <xf numFmtId="0" fontId="21" fillId="4" borderId="105" xfId="0" applyFont="1" applyFill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8" borderId="108" xfId="0" applyFont="1" applyFill="1" applyBorder="1" applyAlignment="1">
      <alignment horizontal="center" vertical="center"/>
    </xf>
    <xf numFmtId="0" fontId="7" fillId="0" borderId="106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0" fillId="7" borderId="29" xfId="0" applyFill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1" fillId="3" borderId="22" xfId="0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0" fontId="20" fillId="6" borderId="19" xfId="0" applyFont="1" applyFill="1" applyBorder="1" applyAlignment="1">
      <alignment horizontal="center" vertical="center"/>
    </xf>
    <xf numFmtId="0" fontId="20" fillId="4" borderId="20" xfId="0" applyFont="1" applyFill="1" applyBorder="1" applyAlignment="1">
      <alignment horizontal="center" vertical="center"/>
    </xf>
    <xf numFmtId="0" fontId="20" fillId="4" borderId="16" xfId="0" applyFont="1" applyFill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4" fillId="0" borderId="32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8" fillId="0" borderId="0" xfId="0" applyFont="1" applyAlignment="1">
      <alignment horizontal="center" vertical="top" wrapText="1"/>
    </xf>
    <xf numFmtId="0" fontId="17" fillId="0" borderId="31" xfId="0" applyFont="1" applyBorder="1" applyAlignment="1">
      <alignment horizontal="left" vertical="center" wrapText="1" indent="7"/>
    </xf>
    <xf numFmtId="3" fontId="17" fillId="0" borderId="78" xfId="0" applyNumberFormat="1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 indent="7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4" fillId="0" borderId="35" xfId="0" applyFont="1" applyBorder="1" applyAlignment="1">
      <alignment horizontal="left" vertical="center" wrapText="1" indent="7"/>
    </xf>
    <xf numFmtId="3" fontId="15" fillId="3" borderId="85" xfId="0" applyNumberFormat="1" applyFont="1" applyFill="1" applyBorder="1" applyAlignment="1">
      <alignment horizontal="center" vertical="center"/>
    </xf>
    <xf numFmtId="3" fontId="15" fillId="4" borderId="86" xfId="0" applyNumberFormat="1" applyFont="1" applyFill="1" applyBorder="1" applyAlignment="1">
      <alignment horizontal="center" vertical="center"/>
    </xf>
    <xf numFmtId="3" fontId="15" fillId="3" borderId="87" xfId="0" applyNumberFormat="1" applyFont="1" applyFill="1" applyBorder="1" applyAlignment="1">
      <alignment horizontal="center" vertical="center"/>
    </xf>
    <xf numFmtId="0" fontId="9" fillId="3" borderId="54" xfId="0" applyFont="1" applyFill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5" fillId="0" borderId="75" xfId="0" applyFont="1" applyBorder="1" applyAlignment="1">
      <alignment horizontal="right" vertical="center"/>
    </xf>
    <xf numFmtId="0" fontId="14" fillId="0" borderId="65" xfId="0" applyFont="1" applyBorder="1" applyAlignment="1">
      <alignment horizontal="left" vertical="center" wrapText="1" indent="7"/>
    </xf>
    <xf numFmtId="3" fontId="15" fillId="3" borderId="75" xfId="0" applyNumberFormat="1" applyFont="1" applyFill="1" applyBorder="1" applyAlignment="1">
      <alignment horizontal="center" vertical="center"/>
    </xf>
    <xf numFmtId="3" fontId="15" fillId="4" borderId="79" xfId="0" applyNumberFormat="1" applyFont="1" applyFill="1" applyBorder="1" applyAlignment="1">
      <alignment horizontal="center" vertical="center"/>
    </xf>
    <xf numFmtId="3" fontId="15" fillId="3" borderId="81" xfId="0" applyNumberFormat="1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 wrapText="1"/>
    </xf>
    <xf numFmtId="0" fontId="9" fillId="4" borderId="54" xfId="0" applyFont="1" applyFill="1" applyBorder="1" applyAlignment="1">
      <alignment horizontal="center" vertical="center" wrapText="1"/>
    </xf>
    <xf numFmtId="0" fontId="7" fillId="0" borderId="69" xfId="0" applyFont="1" applyBorder="1" applyAlignment="1">
      <alignment horizontal="center" vertical="center" shrinkToFit="1"/>
    </xf>
    <xf numFmtId="0" fontId="7" fillId="0" borderId="70" xfId="0" applyFont="1" applyBorder="1" applyAlignment="1">
      <alignment horizontal="center" vertical="center" shrinkToFit="1"/>
    </xf>
    <xf numFmtId="0" fontId="7" fillId="0" borderId="71" xfId="0" applyFont="1" applyBorder="1" applyAlignment="1">
      <alignment horizontal="center" vertical="center" shrinkToFit="1"/>
    </xf>
    <xf numFmtId="0" fontId="7" fillId="0" borderId="69" xfId="0" applyFont="1" applyBorder="1" applyAlignment="1">
      <alignment horizontal="center" vertical="center" textRotation="90" shrinkToFit="1"/>
    </xf>
    <xf numFmtId="0" fontId="6" fillId="0" borderId="72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 textRotation="90" wrapText="1" shrinkToFit="1"/>
    </xf>
    <xf numFmtId="0" fontId="9" fillId="3" borderId="55" xfId="0" applyFont="1" applyFill="1" applyBorder="1" applyAlignment="1">
      <alignment horizontal="center" vertical="center" wrapText="1"/>
    </xf>
    <xf numFmtId="0" fontId="9" fillId="4" borderId="56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4" borderId="67" xfId="0" applyFont="1" applyFill="1" applyBorder="1" applyAlignment="1">
      <alignment horizontal="center" vertical="center"/>
    </xf>
    <xf numFmtId="0" fontId="6" fillId="3" borderId="68" xfId="0" applyFont="1" applyFill="1" applyBorder="1" applyAlignment="1">
      <alignment horizontal="center" vertical="center"/>
    </xf>
    <xf numFmtId="0" fontId="5" fillId="0" borderId="58" xfId="0" applyFont="1" applyBorder="1" applyAlignment="1">
      <alignment horizontal="right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left" vertical="center"/>
    </xf>
    <xf numFmtId="0" fontId="6" fillId="3" borderId="66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3" fontId="17" fillId="0" borderId="75" xfId="0" applyNumberFormat="1" applyFont="1" applyBorder="1" applyAlignment="1">
      <alignment horizontal="center" vertical="center"/>
    </xf>
    <xf numFmtId="0" fontId="9" fillId="3" borderId="53" xfId="0" applyFont="1" applyFill="1" applyBorder="1" applyAlignment="1">
      <alignment horizontal="center" vertical="center" wrapText="1"/>
    </xf>
    <xf numFmtId="0" fontId="9" fillId="4" borderId="55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88" xfId="0" applyFont="1" applyFill="1" applyBorder="1" applyAlignment="1">
      <alignment horizontal="center" vertical="center"/>
    </xf>
    <xf numFmtId="3" fontId="15" fillId="3" borderId="91" xfId="0" applyNumberFormat="1" applyFont="1" applyFill="1" applyBorder="1" applyAlignment="1">
      <alignment horizontal="center" vertical="center"/>
    </xf>
    <xf numFmtId="0" fontId="9" fillId="4" borderId="60" xfId="0" applyFont="1" applyFill="1" applyBorder="1" applyAlignment="1">
      <alignment horizontal="center" vertical="center" wrapText="1"/>
    </xf>
    <xf numFmtId="3" fontId="15" fillId="3" borderId="86" xfId="0" applyNumberFormat="1" applyFont="1" applyFill="1" applyBorder="1" applyAlignment="1">
      <alignment horizontal="center" vertical="center"/>
    </xf>
    <xf numFmtId="3" fontId="15" fillId="4" borderId="87" xfId="0" applyNumberFormat="1" applyFont="1" applyFill="1" applyBorder="1" applyAlignment="1">
      <alignment horizontal="center" vertical="center"/>
    </xf>
    <xf numFmtId="0" fontId="6" fillId="3" borderId="90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 wrapText="1"/>
    </xf>
    <xf numFmtId="0" fontId="6" fillId="3" borderId="89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 wrapText="1"/>
    </xf>
    <xf numFmtId="0" fontId="5" fillId="3" borderId="101" xfId="0" applyFont="1" applyFill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5" fillId="4" borderId="101" xfId="0" applyFont="1" applyFill="1" applyBorder="1" applyAlignment="1">
      <alignment horizontal="center" vertical="center"/>
    </xf>
    <xf numFmtId="0" fontId="5" fillId="0" borderId="101" xfId="0" applyFont="1" applyBorder="1" applyAlignment="1">
      <alignment horizontal="right" vertical="center"/>
    </xf>
    <xf numFmtId="3" fontId="15" fillId="3" borderId="101" xfId="0" applyNumberFormat="1" applyFont="1" applyFill="1" applyBorder="1" applyAlignment="1">
      <alignment horizontal="center" vertical="center"/>
    </xf>
    <xf numFmtId="3" fontId="17" fillId="0" borderId="101" xfId="0" applyNumberFormat="1" applyFont="1" applyBorder="1" applyAlignment="1">
      <alignment horizontal="center" vertical="center"/>
    </xf>
    <xf numFmtId="0" fontId="0" fillId="0" borderId="65" xfId="0" applyBorder="1" applyAlignment="1">
      <alignment horizontal="center" vertical="center" wrapText="1"/>
    </xf>
    <xf numFmtId="0" fontId="7" fillId="7" borderId="71" xfId="0" applyFont="1" applyFill="1" applyBorder="1" applyAlignment="1">
      <alignment horizontal="center" vertical="center" shrinkToFit="1"/>
    </xf>
    <xf numFmtId="0" fontId="8" fillId="6" borderId="72" xfId="0" applyFont="1" applyFill="1" applyBorder="1" applyAlignment="1">
      <alignment horizontal="center" vertical="center" textRotation="90" wrapText="1" shrinkToFit="1"/>
    </xf>
    <xf numFmtId="0" fontId="7" fillId="0" borderId="88" xfId="0" applyFont="1" applyBorder="1" applyAlignment="1">
      <alignment horizontal="center" vertical="center" textRotation="90" shrinkToFit="1"/>
    </xf>
    <xf numFmtId="0" fontId="6" fillId="3" borderId="49" xfId="0" applyFont="1" applyFill="1" applyBorder="1" applyAlignment="1">
      <alignment horizontal="center" vertical="center" wrapText="1"/>
    </xf>
    <xf numFmtId="0" fontId="6" fillId="3" borderId="45" xfId="0" applyFont="1" applyFill="1" applyBorder="1" applyAlignment="1">
      <alignment horizontal="center" vertical="center" wrapText="1"/>
    </xf>
    <xf numFmtId="0" fontId="6" fillId="4" borderId="99" xfId="0" applyFont="1" applyFill="1" applyBorder="1" applyAlignment="1">
      <alignment horizontal="center" vertical="center" wrapText="1"/>
    </xf>
    <xf numFmtId="0" fontId="6" fillId="4" borderId="83" xfId="0" applyFont="1" applyFill="1" applyBorder="1" applyAlignment="1">
      <alignment horizontal="center" vertical="center" wrapText="1"/>
    </xf>
    <xf numFmtId="0" fontId="6" fillId="4" borderId="100" xfId="0" applyFont="1" applyFill="1" applyBorder="1" applyAlignment="1">
      <alignment horizontal="center" vertical="center" wrapText="1"/>
    </xf>
    <xf numFmtId="0" fontId="6" fillId="4" borderId="83" xfId="0" applyFont="1" applyFill="1" applyBorder="1" applyAlignment="1">
      <alignment horizontal="center" vertical="center"/>
    </xf>
    <xf numFmtId="0" fontId="9" fillId="4" borderId="62" xfId="0" applyFont="1" applyFill="1" applyBorder="1" applyAlignment="1">
      <alignment horizontal="center" vertical="center" wrapText="1"/>
    </xf>
    <xf numFmtId="0" fontId="9" fillId="3" borderId="6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textRotation="90" shrinkToFit="1"/>
    </xf>
    <xf numFmtId="0" fontId="7" fillId="0" borderId="3" xfId="0" applyFont="1" applyBorder="1" applyAlignment="1">
      <alignment horizontal="center" vertical="center" textRotation="90" shrinkToFit="1"/>
    </xf>
    <xf numFmtId="0" fontId="5" fillId="0" borderId="95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96" xfId="0" applyFont="1" applyBorder="1" applyAlignment="1">
      <alignment horizontal="left" vertical="center"/>
    </xf>
    <xf numFmtId="0" fontId="5" fillId="0" borderId="97" xfId="0" applyFont="1" applyBorder="1" applyAlignment="1">
      <alignment horizontal="left" vertical="center"/>
    </xf>
    <xf numFmtId="0" fontId="5" fillId="0" borderId="51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0" fontId="6" fillId="3" borderId="98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7" borderId="12" xfId="0" applyFont="1" applyFill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textRotation="90" shrinkToFit="1"/>
    </xf>
    <xf numFmtId="0" fontId="7" fillId="0" borderId="64" xfId="0" applyFont="1" applyBorder="1" applyAlignment="1">
      <alignment horizontal="center" vertical="center" textRotation="90" shrinkToFit="1"/>
    </xf>
    <xf numFmtId="0" fontId="6" fillId="0" borderId="8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 textRotation="90" wrapText="1" shrinkToFit="1"/>
    </xf>
    <xf numFmtId="0" fontId="8" fillId="6" borderId="71" xfId="0" applyFont="1" applyFill="1" applyBorder="1" applyAlignment="1">
      <alignment horizontal="center" vertical="center" textRotation="90" wrapText="1" shrinkToFi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</sheetPr>
  <dimension ref="A1:AI88"/>
  <sheetViews>
    <sheetView topLeftCell="A41" zoomScale="97" zoomScaleNormal="75" zoomScaleSheetLayoutView="97" workbookViewId="0">
      <selection activeCell="AH76" sqref="AH76"/>
    </sheetView>
  </sheetViews>
  <sheetFormatPr defaultColWidth="8.85546875" defaultRowHeight="12.75" x14ac:dyDescent="0.2"/>
  <cols>
    <col min="1" max="1" width="3" style="1" customWidth="1"/>
    <col min="2" max="2" width="33.85546875" style="1" customWidth="1"/>
    <col min="3" max="3" width="3.7109375" style="1" customWidth="1"/>
    <col min="4" max="4" width="6.28515625" style="1" customWidth="1"/>
    <col min="5" max="5" width="4.85546875" style="1" customWidth="1"/>
    <col min="6" max="9" width="3.7109375" style="1" customWidth="1"/>
    <col min="10" max="10" width="6.28515625" style="1" customWidth="1"/>
    <col min="11" max="29" width="3.7109375" style="1" customWidth="1"/>
    <col min="30" max="16384" width="8.85546875" style="1"/>
  </cols>
  <sheetData>
    <row r="1" spans="1:31" s="6" customFormat="1" ht="17.25" customHeight="1" x14ac:dyDescent="0.2">
      <c r="A1" s="145"/>
      <c r="B1" s="393" t="s">
        <v>0</v>
      </c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145"/>
      <c r="O1" s="145"/>
      <c r="P1" s="145"/>
      <c r="Q1" s="2" t="s">
        <v>1</v>
      </c>
      <c r="R1" s="3"/>
      <c r="S1" s="3"/>
      <c r="T1" s="3"/>
      <c r="U1" s="3"/>
      <c r="V1" s="3"/>
      <c r="W1" s="4"/>
      <c r="X1" s="5"/>
    </row>
    <row r="2" spans="1:31" s="6" customFormat="1" ht="17.25" customHeight="1" x14ac:dyDescent="0.2">
      <c r="A2" s="2"/>
      <c r="B2" s="393" t="s">
        <v>2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2"/>
      <c r="O2" s="2"/>
      <c r="P2" s="7"/>
      <c r="Q2" s="2" t="s">
        <v>3</v>
      </c>
      <c r="S2" s="5"/>
      <c r="T2" s="5"/>
      <c r="U2" s="5"/>
      <c r="V2" s="5"/>
      <c r="W2" s="4"/>
      <c r="X2" s="4"/>
    </row>
    <row r="3" spans="1:31" s="6" customFormat="1" ht="17.25" customHeight="1" x14ac:dyDescent="0.2">
      <c r="A3" s="146"/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146"/>
      <c r="O3" s="146"/>
      <c r="P3" s="7"/>
      <c r="Q3" s="2" t="s">
        <v>4</v>
      </c>
      <c r="R3" s="5"/>
      <c r="S3" s="5"/>
      <c r="T3" s="5"/>
      <c r="U3" s="5"/>
      <c r="V3" s="5"/>
      <c r="W3" s="4"/>
      <c r="X3" s="8"/>
      <c r="Y3" s="4"/>
      <c r="Z3" s="4"/>
      <c r="AA3" s="4"/>
    </row>
    <row r="4" spans="1:31" s="6" customFormat="1" ht="17.25" customHeight="1" x14ac:dyDescent="0.2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7"/>
      <c r="Q4" s="9"/>
      <c r="R4" s="10"/>
      <c r="S4" s="10"/>
      <c r="T4" s="10"/>
      <c r="U4" s="10"/>
      <c r="V4" s="10"/>
      <c r="W4" s="11"/>
      <c r="X4" s="12"/>
      <c r="Y4" s="11"/>
      <c r="Z4" s="11"/>
      <c r="AA4" s="11"/>
    </row>
    <row r="5" spans="1:31" s="6" customFormat="1" ht="17.25" customHeight="1" x14ac:dyDescent="0.2">
      <c r="A5" s="146"/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7"/>
      <c r="Q5" s="2"/>
      <c r="R5" s="5"/>
      <c r="S5" s="5"/>
      <c r="T5" s="5"/>
      <c r="U5" s="5"/>
      <c r="V5" s="5"/>
      <c r="W5" s="4"/>
      <c r="X5" s="8"/>
      <c r="Y5" s="4"/>
    </row>
    <row r="6" spans="1:31" ht="11.25" customHeight="1" x14ac:dyDescent="0.2">
      <c r="A6" s="13"/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1" ht="14.25" customHeight="1" x14ac:dyDescent="0.2">
      <c r="A7" s="384" t="s">
        <v>5</v>
      </c>
      <c r="B7" s="385" t="s">
        <v>6</v>
      </c>
      <c r="C7" s="385"/>
      <c r="D7" s="385"/>
      <c r="E7" s="385"/>
      <c r="F7" s="385"/>
      <c r="G7" s="385"/>
      <c r="H7" s="385"/>
      <c r="I7" s="385"/>
      <c r="J7" s="385"/>
      <c r="K7" s="386" t="s">
        <v>7</v>
      </c>
      <c r="L7" s="386"/>
      <c r="M7" s="386"/>
      <c r="N7" s="386"/>
      <c r="O7" s="386"/>
      <c r="P7" s="386"/>
      <c r="Q7" s="381" t="s">
        <v>8</v>
      </c>
      <c r="R7" s="381"/>
      <c r="S7" s="381"/>
      <c r="T7" s="381"/>
      <c r="U7" s="381"/>
      <c r="V7" s="381"/>
      <c r="W7" s="382" t="s">
        <v>9</v>
      </c>
      <c r="X7" s="382"/>
      <c r="Y7" s="382"/>
      <c r="Z7" s="382"/>
      <c r="AA7" s="382"/>
      <c r="AB7" s="382"/>
      <c r="AC7" s="15"/>
    </row>
    <row r="8" spans="1:31" ht="11.25" customHeight="1" x14ac:dyDescent="0.2">
      <c r="A8" s="384"/>
      <c r="B8" s="385"/>
      <c r="C8" s="385"/>
      <c r="D8" s="385"/>
      <c r="E8" s="385"/>
      <c r="F8" s="385"/>
      <c r="G8" s="385"/>
      <c r="H8" s="385"/>
      <c r="I8" s="385"/>
      <c r="J8" s="385"/>
      <c r="K8" s="391" t="s">
        <v>10</v>
      </c>
      <c r="L8" s="391"/>
      <c r="M8" s="391"/>
      <c r="N8" s="392" t="s">
        <v>11</v>
      </c>
      <c r="O8" s="392"/>
      <c r="P8" s="392"/>
      <c r="Q8" s="377" t="s">
        <v>12</v>
      </c>
      <c r="R8" s="377"/>
      <c r="S8" s="377"/>
      <c r="T8" s="390" t="s">
        <v>13</v>
      </c>
      <c r="U8" s="390"/>
      <c r="V8" s="390"/>
      <c r="W8" s="377" t="s">
        <v>14</v>
      </c>
      <c r="X8" s="377"/>
      <c r="Y8" s="377"/>
      <c r="Z8" s="378" t="s">
        <v>15</v>
      </c>
      <c r="AA8" s="378"/>
      <c r="AB8" s="378"/>
      <c r="AC8" s="15"/>
    </row>
    <row r="9" spans="1:31" ht="11.25" customHeight="1" x14ac:dyDescent="0.2">
      <c r="A9" s="369" t="s">
        <v>16</v>
      </c>
      <c r="B9" s="370" t="s">
        <v>17</v>
      </c>
      <c r="C9" s="371" t="s">
        <v>18</v>
      </c>
      <c r="D9" s="372" t="s">
        <v>19</v>
      </c>
      <c r="E9" s="373" t="s">
        <v>20</v>
      </c>
      <c r="F9" s="373"/>
      <c r="G9" s="373"/>
      <c r="H9" s="373"/>
      <c r="I9" s="373"/>
      <c r="J9" s="374" t="s">
        <v>21</v>
      </c>
      <c r="K9" s="375" t="s">
        <v>22</v>
      </c>
      <c r="L9" s="375"/>
      <c r="M9" s="375"/>
      <c r="N9" s="376" t="s">
        <v>23</v>
      </c>
      <c r="O9" s="376"/>
      <c r="P9" s="376"/>
      <c r="Q9" s="367" t="s">
        <v>22</v>
      </c>
      <c r="R9" s="367"/>
      <c r="S9" s="367"/>
      <c r="T9" s="361" t="s">
        <v>23</v>
      </c>
      <c r="U9" s="361"/>
      <c r="V9" s="361"/>
      <c r="W9" s="367" t="s">
        <v>22</v>
      </c>
      <c r="X9" s="367"/>
      <c r="Y9" s="367"/>
      <c r="Z9" s="368" t="s">
        <v>23</v>
      </c>
      <c r="AA9" s="368"/>
      <c r="AB9" s="368"/>
      <c r="AC9" s="16"/>
    </row>
    <row r="10" spans="1:31" s="20" customFormat="1" ht="29.25" customHeight="1" x14ac:dyDescent="0.2">
      <c r="A10" s="369"/>
      <c r="B10" s="370"/>
      <c r="C10" s="371"/>
      <c r="D10" s="372"/>
      <c r="E10" s="17" t="s">
        <v>24</v>
      </c>
      <c r="F10" s="17" t="s">
        <v>25</v>
      </c>
      <c r="G10" s="17" t="s">
        <v>26</v>
      </c>
      <c r="H10" s="17" t="s">
        <v>27</v>
      </c>
      <c r="I10" s="18" t="s">
        <v>28</v>
      </c>
      <c r="J10" s="374"/>
      <c r="K10" s="230" t="s">
        <v>24</v>
      </c>
      <c r="L10" s="231" t="s">
        <v>25</v>
      </c>
      <c r="M10" s="232" t="s">
        <v>29</v>
      </c>
      <c r="N10" s="233" t="s">
        <v>24</v>
      </c>
      <c r="O10" s="234" t="s">
        <v>25</v>
      </c>
      <c r="P10" s="235" t="s">
        <v>29</v>
      </c>
      <c r="Q10" s="236" t="s">
        <v>24</v>
      </c>
      <c r="R10" s="231" t="s">
        <v>25</v>
      </c>
      <c r="S10" s="232" t="s">
        <v>29</v>
      </c>
      <c r="T10" s="233" t="s">
        <v>24</v>
      </c>
      <c r="U10" s="234" t="s">
        <v>25</v>
      </c>
      <c r="V10" s="235" t="s">
        <v>29</v>
      </c>
      <c r="W10" s="236" t="s">
        <v>24</v>
      </c>
      <c r="X10" s="231" t="s">
        <v>25</v>
      </c>
      <c r="Y10" s="232" t="s">
        <v>29</v>
      </c>
      <c r="Z10" s="233" t="s">
        <v>24</v>
      </c>
      <c r="AA10" s="234" t="s">
        <v>25</v>
      </c>
      <c r="AB10" s="232" t="s">
        <v>29</v>
      </c>
      <c r="AC10" s="19"/>
    </row>
    <row r="11" spans="1:31" s="20" customFormat="1" ht="21.75" customHeight="1" x14ac:dyDescent="0.2">
      <c r="A11" s="21"/>
      <c r="B11" s="22" t="s">
        <v>30</v>
      </c>
      <c r="C11" s="23"/>
      <c r="D11" s="24"/>
      <c r="E11" s="17"/>
      <c r="F11" s="17"/>
      <c r="G11" s="17"/>
      <c r="H11" s="17"/>
      <c r="I11" s="18"/>
      <c r="J11" s="25"/>
      <c r="K11" s="26"/>
      <c r="L11" s="27"/>
      <c r="M11" s="28"/>
      <c r="N11" s="29"/>
      <c r="O11" s="30"/>
      <c r="P11" s="31"/>
      <c r="Q11" s="32"/>
      <c r="R11" s="27"/>
      <c r="S11" s="28"/>
      <c r="T11" s="29"/>
      <c r="U11" s="30"/>
      <c r="V11" s="33"/>
      <c r="W11" s="32"/>
      <c r="X11" s="27"/>
      <c r="Y11" s="28"/>
      <c r="Z11" s="29"/>
      <c r="AA11" s="30"/>
      <c r="AB11" s="28"/>
      <c r="AC11" s="19"/>
    </row>
    <row r="12" spans="1:31" ht="20.25" customHeight="1" x14ac:dyDescent="0.2">
      <c r="A12" s="34">
        <v>1</v>
      </c>
      <c r="B12" s="35" t="s">
        <v>31</v>
      </c>
      <c r="C12" s="36" t="s">
        <v>32</v>
      </c>
      <c r="D12" s="34">
        <v>45</v>
      </c>
      <c r="E12" s="37">
        <v>45</v>
      </c>
      <c r="F12" s="37"/>
      <c r="G12" s="37"/>
      <c r="H12" s="37"/>
      <c r="I12" s="38"/>
      <c r="J12" s="39">
        <v>7</v>
      </c>
      <c r="K12" s="40">
        <v>24</v>
      </c>
      <c r="L12" s="41"/>
      <c r="M12" s="39">
        <v>4</v>
      </c>
      <c r="N12" s="42">
        <v>21</v>
      </c>
      <c r="O12" s="43"/>
      <c r="P12" s="44">
        <v>3</v>
      </c>
      <c r="Q12" s="45"/>
      <c r="R12" s="41"/>
      <c r="S12" s="39"/>
      <c r="T12" s="42"/>
      <c r="U12" s="43"/>
      <c r="V12" s="46"/>
      <c r="W12" s="45"/>
      <c r="X12" s="41"/>
      <c r="Y12" s="39"/>
      <c r="Z12" s="42"/>
      <c r="AA12" s="43"/>
      <c r="AB12" s="39"/>
      <c r="AC12" s="47"/>
      <c r="AE12" s="1" t="s">
        <v>33</v>
      </c>
    </row>
    <row r="13" spans="1:31" ht="20.25" customHeight="1" x14ac:dyDescent="0.2">
      <c r="A13" s="34">
        <v>2</v>
      </c>
      <c r="B13" s="48" t="s">
        <v>34</v>
      </c>
      <c r="C13" s="49" t="s">
        <v>32</v>
      </c>
      <c r="D13" s="50">
        <v>30</v>
      </c>
      <c r="E13" s="51">
        <v>30</v>
      </c>
      <c r="F13" s="51"/>
      <c r="G13" s="51"/>
      <c r="H13" s="51"/>
      <c r="I13" s="52"/>
      <c r="J13" s="53">
        <v>4</v>
      </c>
      <c r="K13" s="54"/>
      <c r="L13" s="55"/>
      <c r="M13" s="53"/>
      <c r="N13" s="56"/>
      <c r="O13" s="57"/>
      <c r="P13" s="58"/>
      <c r="Q13" s="59"/>
      <c r="R13" s="55"/>
      <c r="S13" s="53"/>
      <c r="T13" s="56">
        <v>14</v>
      </c>
      <c r="U13" s="57"/>
      <c r="V13" s="60">
        <v>2</v>
      </c>
      <c r="W13" s="59">
        <v>16</v>
      </c>
      <c r="X13" s="55"/>
      <c r="Y13" s="53">
        <v>2</v>
      </c>
      <c r="Z13" s="56"/>
      <c r="AA13" s="57"/>
      <c r="AB13" s="53"/>
      <c r="AC13" s="47"/>
      <c r="AE13" s="1" t="s">
        <v>35</v>
      </c>
    </row>
    <row r="14" spans="1:31" ht="20.25" customHeight="1" x14ac:dyDescent="0.2">
      <c r="A14" s="34">
        <v>3</v>
      </c>
      <c r="B14" s="48" t="s">
        <v>36</v>
      </c>
      <c r="C14" s="49" t="s">
        <v>37</v>
      </c>
      <c r="D14" s="50">
        <v>16</v>
      </c>
      <c r="E14" s="51">
        <v>16</v>
      </c>
      <c r="F14" s="51"/>
      <c r="G14" s="51"/>
      <c r="H14" s="51"/>
      <c r="I14" s="52"/>
      <c r="J14" s="53">
        <v>2</v>
      </c>
      <c r="K14" s="54"/>
      <c r="L14" s="55"/>
      <c r="M14" s="53"/>
      <c r="N14" s="56"/>
      <c r="O14" s="57"/>
      <c r="P14" s="58"/>
      <c r="Q14" s="59"/>
      <c r="R14" s="55"/>
      <c r="S14" s="53"/>
      <c r="T14" s="56"/>
      <c r="U14" s="57"/>
      <c r="V14" s="60"/>
      <c r="W14" s="59">
        <v>16</v>
      </c>
      <c r="X14" s="55"/>
      <c r="Y14" s="53">
        <v>2</v>
      </c>
      <c r="Z14" s="56"/>
      <c r="AA14" s="57"/>
      <c r="AB14" s="53"/>
      <c r="AC14" s="47"/>
      <c r="AE14" s="1" t="s">
        <v>35</v>
      </c>
    </row>
    <row r="15" spans="1:31" ht="20.25" customHeight="1" x14ac:dyDescent="0.2">
      <c r="A15" s="34">
        <v>4</v>
      </c>
      <c r="B15" s="48" t="s">
        <v>38</v>
      </c>
      <c r="C15" s="49" t="s">
        <v>39</v>
      </c>
      <c r="D15" s="50">
        <v>8</v>
      </c>
      <c r="E15" s="51">
        <v>8</v>
      </c>
      <c r="F15" s="51"/>
      <c r="G15" s="51"/>
      <c r="H15" s="51"/>
      <c r="I15" s="52"/>
      <c r="J15" s="53">
        <v>2</v>
      </c>
      <c r="K15" s="54"/>
      <c r="L15" s="55"/>
      <c r="M15" s="53"/>
      <c r="N15" s="56"/>
      <c r="O15" s="57"/>
      <c r="P15" s="58"/>
      <c r="Q15" s="59"/>
      <c r="R15" s="55"/>
      <c r="S15" s="53"/>
      <c r="T15" s="56"/>
      <c r="U15" s="57"/>
      <c r="V15" s="60"/>
      <c r="W15" s="59">
        <v>8</v>
      </c>
      <c r="X15" s="55"/>
      <c r="Y15" s="53">
        <v>2</v>
      </c>
      <c r="Z15" s="56"/>
      <c r="AA15" s="57"/>
      <c r="AB15" s="53"/>
      <c r="AC15" s="47"/>
      <c r="AE15" s="1" t="s">
        <v>33</v>
      </c>
    </row>
    <row r="16" spans="1:31" ht="20.25" customHeight="1" x14ac:dyDescent="0.2">
      <c r="A16" s="34">
        <v>5</v>
      </c>
      <c r="B16" s="35" t="s">
        <v>40</v>
      </c>
      <c r="C16" s="36" t="s">
        <v>32</v>
      </c>
      <c r="D16" s="34">
        <v>30</v>
      </c>
      <c r="E16" s="37">
        <v>30</v>
      </c>
      <c r="F16" s="37"/>
      <c r="G16" s="37"/>
      <c r="H16" s="37"/>
      <c r="I16" s="38"/>
      <c r="J16" s="39">
        <v>4</v>
      </c>
      <c r="K16" s="40">
        <v>16</v>
      </c>
      <c r="L16" s="41"/>
      <c r="M16" s="39">
        <v>2</v>
      </c>
      <c r="N16" s="42">
        <v>14</v>
      </c>
      <c r="O16" s="43"/>
      <c r="P16" s="44">
        <v>2</v>
      </c>
      <c r="Q16" s="45"/>
      <c r="R16" s="41"/>
      <c r="S16" s="39"/>
      <c r="T16" s="42"/>
      <c r="U16" s="43"/>
      <c r="V16" s="46"/>
      <c r="W16" s="45"/>
      <c r="X16" s="41"/>
      <c r="Y16" s="39"/>
      <c r="Z16" s="42"/>
      <c r="AA16" s="43"/>
      <c r="AB16" s="39"/>
      <c r="AC16" s="47"/>
      <c r="AE16" s="1" t="s">
        <v>41</v>
      </c>
    </row>
    <row r="17" spans="1:31" ht="20.25" customHeight="1" x14ac:dyDescent="0.2">
      <c r="A17" s="61"/>
      <c r="B17" s="62" t="s">
        <v>42</v>
      </c>
      <c r="C17" s="49"/>
      <c r="D17" s="50"/>
      <c r="E17" s="51"/>
      <c r="F17" s="51"/>
      <c r="G17" s="51"/>
      <c r="H17" s="51"/>
      <c r="I17" s="52"/>
      <c r="J17" s="53"/>
      <c r="K17" s="54"/>
      <c r="L17" s="55"/>
      <c r="M17" s="53"/>
      <c r="N17" s="56"/>
      <c r="O17" s="57"/>
      <c r="P17" s="58"/>
      <c r="Q17" s="59"/>
      <c r="R17" s="55"/>
      <c r="S17" s="53"/>
      <c r="T17" s="56"/>
      <c r="U17" s="57"/>
      <c r="V17" s="60"/>
      <c r="W17" s="59"/>
      <c r="X17" s="55"/>
      <c r="Y17" s="53"/>
      <c r="Z17" s="56"/>
      <c r="AA17" s="57"/>
      <c r="AB17" s="53"/>
      <c r="AC17" s="47"/>
    </row>
    <row r="18" spans="1:31" ht="20.25" customHeight="1" x14ac:dyDescent="0.2">
      <c r="A18" s="50">
        <v>6</v>
      </c>
      <c r="B18" s="48" t="s">
        <v>43</v>
      </c>
      <c r="C18" s="49" t="s">
        <v>44</v>
      </c>
      <c r="D18" s="50">
        <v>38</v>
      </c>
      <c r="E18" s="51"/>
      <c r="F18" s="51">
        <v>38</v>
      </c>
      <c r="G18" s="51"/>
      <c r="H18" s="51"/>
      <c r="I18" s="52"/>
      <c r="J18" s="53">
        <v>5</v>
      </c>
      <c r="K18" s="54"/>
      <c r="L18" s="55"/>
      <c r="M18" s="53"/>
      <c r="N18" s="56"/>
      <c r="O18" s="57"/>
      <c r="P18" s="58"/>
      <c r="Q18" s="59"/>
      <c r="R18" s="55"/>
      <c r="S18" s="53"/>
      <c r="T18" s="56"/>
      <c r="U18" s="57"/>
      <c r="V18" s="60"/>
      <c r="W18" s="59"/>
      <c r="X18" s="55">
        <v>24</v>
      </c>
      <c r="Y18" s="53">
        <v>3</v>
      </c>
      <c r="Z18" s="56"/>
      <c r="AA18" s="57">
        <v>14</v>
      </c>
      <c r="AB18" s="53">
        <v>2</v>
      </c>
      <c r="AC18" s="47"/>
      <c r="AE18" s="1" t="s">
        <v>45</v>
      </c>
    </row>
    <row r="19" spans="1:31" ht="20.25" customHeight="1" x14ac:dyDescent="0.2">
      <c r="A19" s="50">
        <v>7</v>
      </c>
      <c r="B19" s="48" t="s">
        <v>46</v>
      </c>
      <c r="C19" s="49" t="s">
        <v>32</v>
      </c>
      <c r="D19" s="50">
        <v>30</v>
      </c>
      <c r="E19" s="51">
        <v>30</v>
      </c>
      <c r="F19" s="51"/>
      <c r="G19" s="51"/>
      <c r="H19" s="51"/>
      <c r="I19" s="52"/>
      <c r="J19" s="53">
        <v>6</v>
      </c>
      <c r="K19" s="54"/>
      <c r="L19" s="55"/>
      <c r="M19" s="53"/>
      <c r="N19" s="56"/>
      <c r="O19" s="57"/>
      <c r="P19" s="58"/>
      <c r="Q19" s="59"/>
      <c r="R19" s="55"/>
      <c r="S19" s="53"/>
      <c r="T19" s="56"/>
      <c r="U19" s="57"/>
      <c r="V19" s="60"/>
      <c r="W19" s="59">
        <v>16</v>
      </c>
      <c r="X19" s="55"/>
      <c r="Y19" s="53">
        <v>3</v>
      </c>
      <c r="Z19" s="56">
        <v>14</v>
      </c>
      <c r="AA19" s="57"/>
      <c r="AB19" s="53">
        <v>2</v>
      </c>
      <c r="AC19" s="47"/>
      <c r="AE19" s="1" t="s">
        <v>47</v>
      </c>
    </row>
    <row r="20" spans="1:31" ht="20.25" customHeight="1" x14ac:dyDescent="0.2">
      <c r="A20" s="50"/>
      <c r="B20" s="62" t="s">
        <v>48</v>
      </c>
      <c r="C20" s="49"/>
      <c r="D20" s="50"/>
      <c r="E20" s="51"/>
      <c r="F20" s="51"/>
      <c r="G20" s="51"/>
      <c r="H20" s="51"/>
      <c r="I20" s="52"/>
      <c r="J20" s="53"/>
      <c r="K20" s="54"/>
      <c r="L20" s="55"/>
      <c r="M20" s="53"/>
      <c r="N20" s="56"/>
      <c r="O20" s="57"/>
      <c r="P20" s="58"/>
      <c r="Q20" s="59"/>
      <c r="R20" s="55"/>
      <c r="S20" s="53"/>
      <c r="T20" s="56"/>
      <c r="U20" s="57"/>
      <c r="V20" s="60"/>
      <c r="W20" s="59"/>
      <c r="X20" s="55"/>
      <c r="Y20" s="53"/>
      <c r="Z20" s="56"/>
      <c r="AA20" s="57"/>
      <c r="AB20" s="53"/>
      <c r="AC20" s="47"/>
    </row>
    <row r="21" spans="1:31" ht="20.25" customHeight="1" x14ac:dyDescent="0.2">
      <c r="A21" s="50">
        <v>8</v>
      </c>
      <c r="B21" s="48" t="s">
        <v>49</v>
      </c>
      <c r="C21" s="49" t="s">
        <v>32</v>
      </c>
      <c r="D21" s="50">
        <v>46</v>
      </c>
      <c r="E21" s="51">
        <v>46</v>
      </c>
      <c r="F21" s="51"/>
      <c r="G21" s="51"/>
      <c r="H21" s="51"/>
      <c r="I21" s="52"/>
      <c r="J21" s="53">
        <v>6</v>
      </c>
      <c r="K21" s="54">
        <v>16</v>
      </c>
      <c r="L21" s="55"/>
      <c r="M21" s="53">
        <v>2</v>
      </c>
      <c r="N21" s="56">
        <v>14</v>
      </c>
      <c r="O21" s="57"/>
      <c r="P21" s="58">
        <v>2</v>
      </c>
      <c r="Q21" s="59">
        <v>16</v>
      </c>
      <c r="R21" s="55"/>
      <c r="S21" s="53">
        <v>2</v>
      </c>
      <c r="T21" s="56"/>
      <c r="U21" s="57"/>
      <c r="V21" s="60"/>
      <c r="W21" s="59"/>
      <c r="X21" s="55"/>
      <c r="Y21" s="53"/>
      <c r="Z21" s="56"/>
      <c r="AA21" s="57"/>
      <c r="AB21" s="53"/>
      <c r="AE21" s="1" t="s">
        <v>50</v>
      </c>
    </row>
    <row r="22" spans="1:31" ht="20.25" customHeight="1" x14ac:dyDescent="0.2">
      <c r="A22" s="50">
        <v>9</v>
      </c>
      <c r="B22" s="48" t="s">
        <v>51</v>
      </c>
      <c r="C22" s="49" t="s">
        <v>39</v>
      </c>
      <c r="D22" s="50">
        <v>30</v>
      </c>
      <c r="E22" s="51">
        <v>30</v>
      </c>
      <c r="F22" s="51"/>
      <c r="G22" s="51"/>
      <c r="H22" s="51"/>
      <c r="I22" s="52"/>
      <c r="J22" s="53">
        <v>4</v>
      </c>
      <c r="K22" s="54"/>
      <c r="L22" s="55"/>
      <c r="M22" s="53"/>
      <c r="N22" s="56"/>
      <c r="O22" s="57"/>
      <c r="P22" s="58"/>
      <c r="Q22" s="59"/>
      <c r="R22" s="55"/>
      <c r="S22" s="53"/>
      <c r="T22" s="56">
        <v>14</v>
      </c>
      <c r="U22" s="57"/>
      <c r="V22" s="60">
        <v>2</v>
      </c>
      <c r="W22" s="59">
        <v>16</v>
      </c>
      <c r="X22" s="55"/>
      <c r="Y22" s="53">
        <v>2</v>
      </c>
      <c r="Z22" s="56"/>
      <c r="AA22" s="57"/>
      <c r="AB22" s="53"/>
      <c r="AE22" s="1" t="s">
        <v>52</v>
      </c>
    </row>
    <row r="23" spans="1:31" ht="20.25" customHeight="1" x14ac:dyDescent="0.2">
      <c r="A23" s="50">
        <v>10</v>
      </c>
      <c r="B23" s="48" t="s">
        <v>53</v>
      </c>
      <c r="C23" s="49" t="s">
        <v>39</v>
      </c>
      <c r="D23" s="50">
        <v>46</v>
      </c>
      <c r="E23" s="51"/>
      <c r="F23" s="51">
        <v>46</v>
      </c>
      <c r="G23" s="51"/>
      <c r="H23" s="51"/>
      <c r="I23" s="52"/>
      <c r="J23" s="53">
        <v>3</v>
      </c>
      <c r="K23" s="54"/>
      <c r="L23" s="55">
        <v>16</v>
      </c>
      <c r="M23" s="53">
        <v>1</v>
      </c>
      <c r="N23" s="56"/>
      <c r="O23" s="57">
        <v>14</v>
      </c>
      <c r="P23" s="58">
        <v>1</v>
      </c>
      <c r="Q23" s="59"/>
      <c r="R23" s="55">
        <v>16</v>
      </c>
      <c r="S23" s="53">
        <v>1</v>
      </c>
      <c r="T23" s="56"/>
      <c r="U23" s="57"/>
      <c r="V23" s="60"/>
      <c r="W23" s="59"/>
      <c r="X23" s="55"/>
      <c r="Y23" s="53"/>
      <c r="Z23" s="56"/>
      <c r="AA23" s="57"/>
      <c r="AB23" s="53"/>
      <c r="AC23" s="47"/>
      <c r="AE23" s="1" t="s">
        <v>50</v>
      </c>
    </row>
    <row r="24" spans="1:31" ht="20.25" customHeight="1" x14ac:dyDescent="0.2">
      <c r="A24" s="50">
        <v>11</v>
      </c>
      <c r="B24" s="48" t="s">
        <v>54</v>
      </c>
      <c r="C24" s="49" t="s">
        <v>32</v>
      </c>
      <c r="D24" s="50">
        <v>30</v>
      </c>
      <c r="E24" s="51">
        <v>30</v>
      </c>
      <c r="F24" s="51"/>
      <c r="G24" s="51"/>
      <c r="H24" s="51"/>
      <c r="I24" s="52"/>
      <c r="J24" s="53">
        <v>6</v>
      </c>
      <c r="K24" s="54"/>
      <c r="L24" s="55"/>
      <c r="M24" s="53"/>
      <c r="N24" s="56"/>
      <c r="O24" s="57"/>
      <c r="P24" s="58"/>
      <c r="Q24" s="59">
        <v>16</v>
      </c>
      <c r="R24" s="55"/>
      <c r="S24" s="53">
        <v>3</v>
      </c>
      <c r="T24" s="56">
        <v>14</v>
      </c>
      <c r="U24" s="57"/>
      <c r="V24" s="60">
        <v>3</v>
      </c>
      <c r="W24" s="59"/>
      <c r="X24" s="55"/>
      <c r="Y24" s="53"/>
      <c r="Z24" s="56"/>
      <c r="AA24" s="57"/>
      <c r="AB24" s="53"/>
      <c r="AC24" s="47"/>
      <c r="AE24" s="1" t="s">
        <v>55</v>
      </c>
    </row>
    <row r="25" spans="1:31" ht="20.25" customHeight="1" x14ac:dyDescent="0.2">
      <c r="A25" s="50"/>
      <c r="B25" s="62" t="s">
        <v>56</v>
      </c>
      <c r="C25" s="49"/>
      <c r="D25" s="50"/>
      <c r="E25" s="51"/>
      <c r="F25" s="51"/>
      <c r="G25" s="51"/>
      <c r="H25" s="51"/>
      <c r="I25" s="52"/>
      <c r="J25" s="53"/>
      <c r="K25" s="54"/>
      <c r="L25" s="55"/>
      <c r="M25" s="53"/>
      <c r="N25" s="56"/>
      <c r="O25" s="57"/>
      <c r="P25" s="58"/>
      <c r="Q25" s="59"/>
      <c r="R25" s="55"/>
      <c r="S25" s="53"/>
      <c r="T25" s="56"/>
      <c r="U25" s="57"/>
      <c r="V25" s="60"/>
      <c r="W25" s="59"/>
      <c r="X25" s="55"/>
      <c r="Y25" s="53"/>
      <c r="Z25" s="56"/>
      <c r="AA25" s="57"/>
      <c r="AB25" s="53"/>
      <c r="AC25" s="47"/>
    </row>
    <row r="26" spans="1:31" ht="20.25" customHeight="1" x14ac:dyDescent="0.2">
      <c r="A26" s="50">
        <v>12</v>
      </c>
      <c r="B26" s="48" t="s">
        <v>57</v>
      </c>
      <c r="C26" s="49" t="s">
        <v>32</v>
      </c>
      <c r="D26" s="50">
        <v>30</v>
      </c>
      <c r="E26" s="51">
        <v>30</v>
      </c>
      <c r="F26" s="51"/>
      <c r="G26" s="51"/>
      <c r="H26" s="51"/>
      <c r="I26" s="52"/>
      <c r="J26" s="53">
        <v>4</v>
      </c>
      <c r="K26" s="54">
        <v>16</v>
      </c>
      <c r="L26" s="55"/>
      <c r="M26" s="53">
        <v>2</v>
      </c>
      <c r="N26" s="56">
        <v>14</v>
      </c>
      <c r="O26" s="57"/>
      <c r="P26" s="58">
        <v>2</v>
      </c>
      <c r="Q26" s="59"/>
      <c r="R26" s="55"/>
      <c r="S26" s="53"/>
      <c r="T26" s="56"/>
      <c r="U26" s="57"/>
      <c r="V26" s="60"/>
      <c r="W26" s="59"/>
      <c r="X26" s="55"/>
      <c r="Y26" s="53"/>
      <c r="Z26" s="56"/>
      <c r="AA26" s="57"/>
      <c r="AB26" s="53"/>
      <c r="AC26" s="47"/>
      <c r="AE26" s="1" t="s">
        <v>58</v>
      </c>
    </row>
    <row r="27" spans="1:31" ht="20.25" customHeight="1" x14ac:dyDescent="0.2">
      <c r="A27" s="50">
        <v>13</v>
      </c>
      <c r="B27" s="48" t="s">
        <v>59</v>
      </c>
      <c r="C27" s="49"/>
      <c r="D27" s="50">
        <v>14</v>
      </c>
      <c r="E27" s="51">
        <v>14</v>
      </c>
      <c r="F27" s="51"/>
      <c r="G27" s="51"/>
      <c r="H27" s="51"/>
      <c r="I27" s="52"/>
      <c r="J27" s="53"/>
      <c r="K27" s="54"/>
      <c r="L27" s="55"/>
      <c r="M27" s="53"/>
      <c r="N27" s="56"/>
      <c r="O27" s="57"/>
      <c r="P27" s="58"/>
      <c r="Q27" s="59"/>
      <c r="R27" s="55"/>
      <c r="S27" s="53"/>
      <c r="T27" s="56"/>
      <c r="U27" s="57"/>
      <c r="V27" s="60"/>
      <c r="W27" s="59"/>
      <c r="X27" s="55"/>
      <c r="Y27" s="53"/>
      <c r="Z27" s="56">
        <v>14</v>
      </c>
      <c r="AA27" s="57"/>
      <c r="AB27" s="53">
        <v>1</v>
      </c>
      <c r="AC27" s="47"/>
      <c r="AE27" s="1" t="s">
        <v>60</v>
      </c>
    </row>
    <row r="28" spans="1:31" ht="20.25" customHeight="1" x14ac:dyDescent="0.2">
      <c r="A28" s="50">
        <v>14</v>
      </c>
      <c r="B28" s="48" t="s">
        <v>61</v>
      </c>
      <c r="C28" s="49" t="s">
        <v>39</v>
      </c>
      <c r="D28" s="50">
        <v>14</v>
      </c>
      <c r="E28" s="51">
        <v>14</v>
      </c>
      <c r="F28" s="51"/>
      <c r="G28" s="51"/>
      <c r="H28" s="51"/>
      <c r="I28" s="52"/>
      <c r="J28" s="53">
        <v>2</v>
      </c>
      <c r="K28" s="54"/>
      <c r="L28" s="55"/>
      <c r="M28" s="53"/>
      <c r="N28" s="56"/>
      <c r="O28" s="57"/>
      <c r="P28" s="58"/>
      <c r="Q28" s="59"/>
      <c r="R28" s="55"/>
      <c r="S28" s="53"/>
      <c r="T28" s="56"/>
      <c r="U28" s="57"/>
      <c r="V28" s="60"/>
      <c r="W28" s="59"/>
      <c r="X28" s="55"/>
      <c r="Y28" s="53"/>
      <c r="Z28" s="56">
        <v>14</v>
      </c>
      <c r="AA28" s="57"/>
      <c r="AB28" s="53">
        <v>2</v>
      </c>
      <c r="AC28" s="47"/>
      <c r="AE28" s="1" t="s">
        <v>62</v>
      </c>
    </row>
    <row r="29" spans="1:31" ht="20.25" customHeight="1" x14ac:dyDescent="0.2">
      <c r="A29" s="50"/>
      <c r="B29" s="62" t="s">
        <v>63</v>
      </c>
      <c r="C29" s="49"/>
      <c r="D29" s="50"/>
      <c r="E29" s="51"/>
      <c r="F29" s="51"/>
      <c r="G29" s="51"/>
      <c r="H29" s="51"/>
      <c r="I29" s="52"/>
      <c r="J29" s="53"/>
      <c r="K29" s="54"/>
      <c r="L29" s="55"/>
      <c r="M29" s="53"/>
      <c r="N29" s="56"/>
      <c r="O29" s="57"/>
      <c r="P29" s="58"/>
      <c r="Q29" s="59"/>
      <c r="R29" s="55"/>
      <c r="S29" s="53"/>
      <c r="T29" s="56"/>
      <c r="U29" s="57"/>
      <c r="V29" s="60"/>
      <c r="W29" s="59"/>
      <c r="X29" s="55"/>
      <c r="Y29" s="53"/>
      <c r="Z29" s="56"/>
      <c r="AA29" s="57"/>
      <c r="AB29" s="53"/>
      <c r="AC29" s="47"/>
    </row>
    <row r="30" spans="1:31" ht="20.25" customHeight="1" x14ac:dyDescent="0.2">
      <c r="A30" s="50">
        <v>15</v>
      </c>
      <c r="B30" s="48" t="s">
        <v>64</v>
      </c>
      <c r="C30" s="49" t="s">
        <v>32</v>
      </c>
      <c r="D30" s="50">
        <v>30</v>
      </c>
      <c r="E30" s="51">
        <v>30</v>
      </c>
      <c r="F30" s="51"/>
      <c r="G30" s="51"/>
      <c r="H30" s="51"/>
      <c r="I30" s="52"/>
      <c r="J30" s="53">
        <v>4</v>
      </c>
      <c r="K30" s="54">
        <v>16</v>
      </c>
      <c r="L30" s="55"/>
      <c r="M30" s="53">
        <v>2</v>
      </c>
      <c r="N30" s="56">
        <v>14</v>
      </c>
      <c r="O30" s="57"/>
      <c r="P30" s="58">
        <v>2</v>
      </c>
      <c r="Q30" s="59"/>
      <c r="R30" s="55"/>
      <c r="S30" s="53"/>
      <c r="T30" s="56"/>
      <c r="U30" s="57"/>
      <c r="V30" s="60"/>
      <c r="W30" s="59"/>
      <c r="X30" s="55"/>
      <c r="Y30" s="53"/>
      <c r="Z30" s="56"/>
      <c r="AA30" s="57"/>
      <c r="AB30" s="53"/>
      <c r="AC30" s="47"/>
      <c r="AE30" s="1" t="s">
        <v>65</v>
      </c>
    </row>
    <row r="31" spans="1:31" ht="20.25" customHeight="1" x14ac:dyDescent="0.2">
      <c r="A31" s="50">
        <v>16</v>
      </c>
      <c r="B31" s="48" t="s">
        <v>66</v>
      </c>
      <c r="C31" s="49" t="s">
        <v>32</v>
      </c>
      <c r="D31" s="50">
        <v>45</v>
      </c>
      <c r="E31" s="51">
        <v>45</v>
      </c>
      <c r="F31" s="51"/>
      <c r="G31" s="51"/>
      <c r="H31" s="51"/>
      <c r="I31" s="52"/>
      <c r="J31" s="53">
        <v>6</v>
      </c>
      <c r="K31" s="54">
        <v>24</v>
      </c>
      <c r="L31" s="55"/>
      <c r="M31" s="53">
        <v>3</v>
      </c>
      <c r="N31" s="56">
        <v>21</v>
      </c>
      <c r="O31" s="57"/>
      <c r="P31" s="58">
        <v>3</v>
      </c>
      <c r="Q31" s="59"/>
      <c r="R31" s="55"/>
      <c r="S31" s="53"/>
      <c r="T31" s="56"/>
      <c r="U31" s="57"/>
      <c r="V31" s="60"/>
      <c r="W31" s="59"/>
      <c r="X31" s="55"/>
      <c r="Y31" s="53"/>
      <c r="Z31" s="56"/>
      <c r="AA31" s="57"/>
      <c r="AB31" s="53"/>
      <c r="AC31" s="47"/>
      <c r="AE31" s="1" t="s">
        <v>67</v>
      </c>
    </row>
    <row r="32" spans="1:31" ht="20.25" customHeight="1" x14ac:dyDescent="0.2">
      <c r="A32" s="34">
        <v>17</v>
      </c>
      <c r="B32" s="35" t="s">
        <v>68</v>
      </c>
      <c r="C32" s="49" t="s">
        <v>32</v>
      </c>
      <c r="D32" s="50">
        <v>30</v>
      </c>
      <c r="E32" s="51">
        <v>30</v>
      </c>
      <c r="F32" s="51"/>
      <c r="G32" s="51"/>
      <c r="H32" s="51"/>
      <c r="I32" s="52"/>
      <c r="J32" s="53">
        <v>6</v>
      </c>
      <c r="K32" s="54">
        <v>16</v>
      </c>
      <c r="L32" s="55"/>
      <c r="M32" s="53">
        <v>3</v>
      </c>
      <c r="N32" s="56">
        <v>14</v>
      </c>
      <c r="O32" s="57"/>
      <c r="P32" s="58">
        <v>3</v>
      </c>
      <c r="Q32" s="59"/>
      <c r="R32" s="55"/>
      <c r="S32" s="53"/>
      <c r="T32" s="56"/>
      <c r="U32" s="57"/>
      <c r="V32" s="60"/>
      <c r="W32" s="59"/>
      <c r="X32" s="55"/>
      <c r="Y32" s="53"/>
      <c r="Z32" s="56"/>
      <c r="AA32" s="57"/>
      <c r="AB32" s="53"/>
      <c r="AC32" s="47"/>
      <c r="AE32" s="1" t="s">
        <v>69</v>
      </c>
    </row>
    <row r="33" spans="1:35" s="64" customFormat="1" ht="20.25" customHeight="1" x14ac:dyDescent="0.2">
      <c r="A33" s="383" t="s">
        <v>70</v>
      </c>
      <c r="B33" s="383"/>
      <c r="C33" s="222"/>
      <c r="D33" s="237">
        <f>SUM(D12:D32)</f>
        <v>512</v>
      </c>
      <c r="E33" s="238">
        <f>SUM(E12:E32)</f>
        <v>428</v>
      </c>
      <c r="F33" s="238">
        <f t="shared" ref="F33:S33" si="0">SUM(F12:F32)</f>
        <v>84</v>
      </c>
      <c r="G33" s="238">
        <f t="shared" si="0"/>
        <v>0</v>
      </c>
      <c r="H33" s="238">
        <f t="shared" si="0"/>
        <v>0</v>
      </c>
      <c r="I33" s="239">
        <f t="shared" si="0"/>
        <v>0</v>
      </c>
      <c r="J33" s="240">
        <f t="shared" si="0"/>
        <v>71</v>
      </c>
      <c r="K33" s="241">
        <f t="shared" si="0"/>
        <v>128</v>
      </c>
      <c r="L33" s="242">
        <f t="shared" si="0"/>
        <v>16</v>
      </c>
      <c r="M33" s="243">
        <f t="shared" si="0"/>
        <v>19</v>
      </c>
      <c r="N33" s="244">
        <f t="shared" si="0"/>
        <v>112</v>
      </c>
      <c r="O33" s="245">
        <f t="shared" si="0"/>
        <v>14</v>
      </c>
      <c r="P33" s="246">
        <f t="shared" si="0"/>
        <v>18</v>
      </c>
      <c r="Q33" s="247">
        <f t="shared" si="0"/>
        <v>32</v>
      </c>
      <c r="R33" s="242">
        <f t="shared" si="0"/>
        <v>16</v>
      </c>
      <c r="S33" s="243">
        <f t="shared" si="0"/>
        <v>6</v>
      </c>
      <c r="T33" s="244">
        <f>SUM(T11:T32)</f>
        <v>42</v>
      </c>
      <c r="U33" s="245">
        <f>SUM(U12:U32)</f>
        <v>0</v>
      </c>
      <c r="V33" s="248">
        <f>SUM(V12:V32)</f>
        <v>7</v>
      </c>
      <c r="W33" s="247">
        <f>SUM(W11:W32)</f>
        <v>72</v>
      </c>
      <c r="X33" s="242">
        <f>SUM(X12:X32)</f>
        <v>24</v>
      </c>
      <c r="Y33" s="243">
        <f>SUM(Y12:Y32)</f>
        <v>14</v>
      </c>
      <c r="Z33" s="244">
        <f>SUM(Z11:Z32)</f>
        <v>42</v>
      </c>
      <c r="AA33" s="245">
        <f>SUM(AA12:AA32)</f>
        <v>14</v>
      </c>
      <c r="AB33" s="243">
        <f>SUM(AB12:AB32)</f>
        <v>7</v>
      </c>
      <c r="AC33" s="63"/>
    </row>
    <row r="34" spans="1:35" s="64" customFormat="1" ht="11.25" customHeight="1" x14ac:dyDescent="0.2">
      <c r="A34" s="65"/>
      <c r="B34" s="65"/>
      <c r="C34" s="66"/>
      <c r="D34" s="66"/>
      <c r="E34" s="66"/>
      <c r="F34" s="66"/>
      <c r="G34" s="66"/>
      <c r="H34" s="66"/>
      <c r="I34" s="66"/>
      <c r="J34" s="67"/>
      <c r="K34" s="249"/>
      <c r="L34" s="249"/>
      <c r="M34" s="250"/>
      <c r="N34" s="249"/>
      <c r="O34" s="249"/>
      <c r="P34" s="250"/>
      <c r="Q34" s="249"/>
      <c r="R34" s="249"/>
      <c r="S34" s="250"/>
      <c r="T34" s="249"/>
      <c r="U34" s="249"/>
      <c r="V34" s="250"/>
      <c r="W34" s="249"/>
      <c r="X34" s="249"/>
      <c r="Y34" s="250"/>
      <c r="Z34" s="249"/>
      <c r="AA34" s="249"/>
      <c r="AB34" s="250"/>
      <c r="AC34" s="67"/>
    </row>
    <row r="35" spans="1:35" ht="14.25" customHeight="1" x14ac:dyDescent="0.2">
      <c r="A35" s="384" t="s">
        <v>71</v>
      </c>
      <c r="B35" s="385" t="s">
        <v>72</v>
      </c>
      <c r="C35" s="385"/>
      <c r="D35" s="385"/>
      <c r="E35" s="385"/>
      <c r="F35" s="385"/>
      <c r="G35" s="385"/>
      <c r="H35" s="385"/>
      <c r="I35" s="385"/>
      <c r="J35" s="385"/>
      <c r="K35" s="386" t="s">
        <v>7</v>
      </c>
      <c r="L35" s="386"/>
      <c r="M35" s="386"/>
      <c r="N35" s="386"/>
      <c r="O35" s="386"/>
      <c r="P35" s="386"/>
      <c r="Q35" s="381" t="s">
        <v>8</v>
      </c>
      <c r="R35" s="381"/>
      <c r="S35" s="381"/>
      <c r="T35" s="381"/>
      <c r="U35" s="381"/>
      <c r="V35" s="381"/>
      <c r="W35" s="382" t="s">
        <v>9</v>
      </c>
      <c r="X35" s="382"/>
      <c r="Y35" s="382"/>
      <c r="Z35" s="382"/>
      <c r="AA35" s="382"/>
      <c r="AB35" s="382"/>
      <c r="AC35" s="15"/>
    </row>
    <row r="36" spans="1:35" ht="11.25" customHeight="1" x14ac:dyDescent="0.2">
      <c r="A36" s="384"/>
      <c r="B36" s="385"/>
      <c r="C36" s="385"/>
      <c r="D36" s="385"/>
      <c r="E36" s="385"/>
      <c r="F36" s="385"/>
      <c r="G36" s="385"/>
      <c r="H36" s="385"/>
      <c r="I36" s="385"/>
      <c r="J36" s="385"/>
      <c r="K36" s="387" t="s">
        <v>10</v>
      </c>
      <c r="L36" s="387"/>
      <c r="M36" s="387"/>
      <c r="N36" s="388" t="s">
        <v>11</v>
      </c>
      <c r="O36" s="388"/>
      <c r="P36" s="388"/>
      <c r="Q36" s="389" t="s">
        <v>12</v>
      </c>
      <c r="R36" s="389"/>
      <c r="S36" s="389"/>
      <c r="T36" s="390" t="s">
        <v>13</v>
      </c>
      <c r="U36" s="390"/>
      <c r="V36" s="390"/>
      <c r="W36" s="377" t="s">
        <v>14</v>
      </c>
      <c r="X36" s="377"/>
      <c r="Y36" s="377"/>
      <c r="Z36" s="378" t="s">
        <v>15</v>
      </c>
      <c r="AA36" s="378"/>
      <c r="AB36" s="378"/>
      <c r="AC36" s="15"/>
    </row>
    <row r="37" spans="1:35" ht="11.25" customHeight="1" x14ac:dyDescent="0.2">
      <c r="A37" s="369" t="s">
        <v>16</v>
      </c>
      <c r="B37" s="370" t="s">
        <v>73</v>
      </c>
      <c r="C37" s="371" t="s">
        <v>18</v>
      </c>
      <c r="D37" s="372" t="s">
        <v>19</v>
      </c>
      <c r="E37" s="373" t="s">
        <v>20</v>
      </c>
      <c r="F37" s="373"/>
      <c r="G37" s="373"/>
      <c r="H37" s="373"/>
      <c r="I37" s="373"/>
      <c r="J37" s="374" t="s">
        <v>21</v>
      </c>
      <c r="K37" s="375" t="s">
        <v>22</v>
      </c>
      <c r="L37" s="375"/>
      <c r="M37" s="375"/>
      <c r="N37" s="376" t="s">
        <v>23</v>
      </c>
      <c r="O37" s="376"/>
      <c r="P37" s="376"/>
      <c r="Q37" s="360" t="s">
        <v>22</v>
      </c>
      <c r="R37" s="360"/>
      <c r="S37" s="360"/>
      <c r="T37" s="361" t="s">
        <v>23</v>
      </c>
      <c r="U37" s="361"/>
      <c r="V37" s="361"/>
      <c r="W37" s="367" t="s">
        <v>22</v>
      </c>
      <c r="X37" s="367"/>
      <c r="Y37" s="367"/>
      <c r="Z37" s="368" t="s">
        <v>23</v>
      </c>
      <c r="AA37" s="368"/>
      <c r="AB37" s="368"/>
      <c r="AC37" s="16"/>
    </row>
    <row r="38" spans="1:35" s="20" customFormat="1" ht="29.25" customHeight="1" x14ac:dyDescent="0.2">
      <c r="A38" s="369"/>
      <c r="B38" s="370"/>
      <c r="C38" s="371"/>
      <c r="D38" s="372"/>
      <c r="E38" s="17" t="s">
        <v>74</v>
      </c>
      <c r="F38" s="17" t="s">
        <v>25</v>
      </c>
      <c r="G38" s="17" t="s">
        <v>26</v>
      </c>
      <c r="H38" s="17" t="s">
        <v>27</v>
      </c>
      <c r="I38" s="18" t="s">
        <v>28</v>
      </c>
      <c r="J38" s="374"/>
      <c r="K38" s="230" t="s">
        <v>24</v>
      </c>
      <c r="L38" s="231" t="s">
        <v>25</v>
      </c>
      <c r="M38" s="232" t="s">
        <v>29</v>
      </c>
      <c r="N38" s="233" t="s">
        <v>24</v>
      </c>
      <c r="O38" s="234" t="s">
        <v>25</v>
      </c>
      <c r="P38" s="235" t="s">
        <v>29</v>
      </c>
      <c r="Q38" s="230" t="s">
        <v>24</v>
      </c>
      <c r="R38" s="231" t="s">
        <v>25</v>
      </c>
      <c r="S38" s="232" t="s">
        <v>29</v>
      </c>
      <c r="T38" s="233" t="s">
        <v>24</v>
      </c>
      <c r="U38" s="234" t="s">
        <v>25</v>
      </c>
      <c r="V38" s="235" t="s">
        <v>29</v>
      </c>
      <c r="W38" s="236" t="s">
        <v>24</v>
      </c>
      <c r="X38" s="231" t="s">
        <v>25</v>
      </c>
      <c r="Y38" s="232" t="s">
        <v>29</v>
      </c>
      <c r="Z38" s="233" t="s">
        <v>24</v>
      </c>
      <c r="AA38" s="234" t="s">
        <v>25</v>
      </c>
      <c r="AB38" s="232" t="s">
        <v>29</v>
      </c>
      <c r="AC38" s="19"/>
    </row>
    <row r="39" spans="1:35" ht="20.25" customHeight="1" x14ac:dyDescent="0.2">
      <c r="A39" s="34">
        <v>18</v>
      </c>
      <c r="B39" s="35" t="s">
        <v>75</v>
      </c>
      <c r="C39" s="36" t="s">
        <v>32</v>
      </c>
      <c r="D39" s="34">
        <v>30</v>
      </c>
      <c r="E39" s="37">
        <v>30</v>
      </c>
      <c r="F39" s="37"/>
      <c r="G39" s="37"/>
      <c r="H39" s="37"/>
      <c r="I39" s="39"/>
      <c r="J39" s="39">
        <v>6</v>
      </c>
      <c r="K39" s="40">
        <v>16</v>
      </c>
      <c r="L39" s="68"/>
      <c r="M39" s="39">
        <v>3</v>
      </c>
      <c r="N39" s="42">
        <v>14</v>
      </c>
      <c r="O39" s="69"/>
      <c r="P39" s="44">
        <v>3</v>
      </c>
      <c r="Q39" s="70"/>
      <c r="R39" s="68"/>
      <c r="S39" s="39"/>
      <c r="T39" s="71"/>
      <c r="U39" s="69"/>
      <c r="V39" s="44"/>
      <c r="W39" s="70"/>
      <c r="X39" s="68"/>
      <c r="Y39" s="39"/>
      <c r="Z39" s="71"/>
      <c r="AA39" s="69"/>
      <c r="AB39" s="39"/>
      <c r="AC39" s="47"/>
      <c r="AD39" s="72"/>
      <c r="AE39" s="1" t="s">
        <v>76</v>
      </c>
      <c r="AF39" s="72"/>
      <c r="AG39" s="72"/>
      <c r="AH39" s="72"/>
      <c r="AI39" s="72"/>
    </row>
    <row r="40" spans="1:35" ht="20.25" customHeight="1" x14ac:dyDescent="0.2">
      <c r="A40" s="34">
        <v>19</v>
      </c>
      <c r="B40" s="35" t="s">
        <v>77</v>
      </c>
      <c r="C40" s="36" t="s">
        <v>39</v>
      </c>
      <c r="D40" s="34">
        <v>21</v>
      </c>
      <c r="E40" s="37"/>
      <c r="F40" s="37"/>
      <c r="G40" s="37"/>
      <c r="H40" s="37"/>
      <c r="I40" s="38">
        <v>21</v>
      </c>
      <c r="J40" s="39">
        <v>10</v>
      </c>
      <c r="K40" s="40"/>
      <c r="L40" s="41"/>
      <c r="M40" s="39"/>
      <c r="N40" s="42"/>
      <c r="O40" s="43"/>
      <c r="P40" s="44"/>
      <c r="Q40" s="45"/>
      <c r="R40" s="41"/>
      <c r="S40" s="39"/>
      <c r="T40" s="42"/>
      <c r="U40" s="43"/>
      <c r="V40" s="44"/>
      <c r="W40" s="45"/>
      <c r="X40" s="41"/>
      <c r="Y40" s="39"/>
      <c r="Z40" s="42">
        <v>21</v>
      </c>
      <c r="AA40" s="43"/>
      <c r="AB40" s="39">
        <v>10</v>
      </c>
      <c r="AC40" s="47"/>
      <c r="AE40" s="1" t="s">
        <v>35</v>
      </c>
    </row>
    <row r="41" spans="1:35" ht="20.25" customHeight="1" x14ac:dyDescent="0.2">
      <c r="A41" s="50">
        <v>20</v>
      </c>
      <c r="B41" s="48" t="s">
        <v>78</v>
      </c>
      <c r="C41" s="73" t="s">
        <v>39</v>
      </c>
      <c r="D41" s="34">
        <v>16</v>
      </c>
      <c r="E41" s="37">
        <v>16</v>
      </c>
      <c r="F41" s="37"/>
      <c r="G41" s="37"/>
      <c r="H41" s="37"/>
      <c r="I41" s="38"/>
      <c r="J41" s="39">
        <v>2</v>
      </c>
      <c r="K41" s="54">
        <v>16</v>
      </c>
      <c r="L41" s="55"/>
      <c r="M41" s="53">
        <v>2</v>
      </c>
      <c r="N41" s="56"/>
      <c r="O41" s="57"/>
      <c r="P41" s="58"/>
      <c r="Q41" s="59"/>
      <c r="R41" s="55"/>
      <c r="S41" s="53"/>
      <c r="T41" s="56"/>
      <c r="U41" s="57"/>
      <c r="V41" s="58"/>
      <c r="W41" s="59"/>
      <c r="X41" s="55"/>
      <c r="Y41" s="53"/>
      <c r="Z41" s="56"/>
      <c r="AA41" s="57"/>
      <c r="AB41" s="53"/>
      <c r="AC41" s="47"/>
      <c r="AE41" s="1" t="s">
        <v>79</v>
      </c>
    </row>
    <row r="42" spans="1:35" ht="20.25" customHeight="1" x14ac:dyDescent="0.2">
      <c r="A42" s="50">
        <v>21</v>
      </c>
      <c r="B42" s="48" t="s">
        <v>80</v>
      </c>
      <c r="C42" s="73" t="s">
        <v>32</v>
      </c>
      <c r="D42" s="34">
        <v>38</v>
      </c>
      <c r="E42" s="37">
        <v>23</v>
      </c>
      <c r="F42" s="37">
        <v>15</v>
      </c>
      <c r="G42" s="37"/>
      <c r="H42" s="37"/>
      <c r="I42" s="38"/>
      <c r="J42" s="39">
        <v>6</v>
      </c>
      <c r="K42" s="54">
        <v>16</v>
      </c>
      <c r="L42" s="55">
        <v>8</v>
      </c>
      <c r="M42" s="53">
        <v>3</v>
      </c>
      <c r="N42" s="56">
        <v>7</v>
      </c>
      <c r="O42" s="57">
        <v>7</v>
      </c>
      <c r="P42" s="58">
        <v>3</v>
      </c>
      <c r="Q42" s="59"/>
      <c r="R42" s="55"/>
      <c r="S42" s="53"/>
      <c r="T42" s="56"/>
      <c r="U42" s="57"/>
      <c r="V42" s="58"/>
      <c r="W42" s="59"/>
      <c r="X42" s="55"/>
      <c r="Y42" s="53"/>
      <c r="Z42" s="56"/>
      <c r="AA42" s="57"/>
      <c r="AB42" s="53"/>
      <c r="AC42" s="47"/>
      <c r="AE42" s="1" t="s">
        <v>81</v>
      </c>
    </row>
    <row r="43" spans="1:35" ht="20.25" customHeight="1" x14ac:dyDescent="0.2">
      <c r="A43" s="50">
        <v>22</v>
      </c>
      <c r="B43" s="48" t="s">
        <v>82</v>
      </c>
      <c r="C43" s="73" t="s">
        <v>37</v>
      </c>
      <c r="D43" s="34">
        <v>14</v>
      </c>
      <c r="E43" s="37">
        <v>14</v>
      </c>
      <c r="F43" s="74"/>
      <c r="G43" s="74"/>
      <c r="H43" s="74"/>
      <c r="I43" s="39"/>
      <c r="J43" s="39">
        <v>3</v>
      </c>
      <c r="K43" s="75"/>
      <c r="L43" s="76"/>
      <c r="M43" s="53"/>
      <c r="N43" s="56">
        <v>14</v>
      </c>
      <c r="O43" s="77"/>
      <c r="P43" s="58">
        <v>3</v>
      </c>
      <c r="Q43" s="78"/>
      <c r="R43" s="76"/>
      <c r="S43" s="53"/>
      <c r="T43" s="79"/>
      <c r="U43" s="77"/>
      <c r="V43" s="58"/>
      <c r="W43" s="78"/>
      <c r="X43" s="76"/>
      <c r="Y43" s="53"/>
      <c r="Z43" s="79"/>
      <c r="AA43" s="77"/>
      <c r="AB43" s="53"/>
      <c r="AC43" s="47"/>
      <c r="AE43" s="1" t="s">
        <v>83</v>
      </c>
    </row>
    <row r="44" spans="1:35" ht="20.25" customHeight="1" x14ac:dyDescent="0.2">
      <c r="A44" s="50">
        <v>23</v>
      </c>
      <c r="B44" s="48" t="s">
        <v>84</v>
      </c>
      <c r="C44" s="73" t="s">
        <v>39</v>
      </c>
      <c r="D44" s="34">
        <v>21</v>
      </c>
      <c r="E44" s="37">
        <v>21</v>
      </c>
      <c r="F44" s="37"/>
      <c r="G44" s="37"/>
      <c r="H44" s="37"/>
      <c r="I44" s="38"/>
      <c r="J44" s="39">
        <v>3</v>
      </c>
      <c r="K44" s="54"/>
      <c r="L44" s="55"/>
      <c r="M44" s="53"/>
      <c r="N44" s="56">
        <v>21</v>
      </c>
      <c r="O44" s="57"/>
      <c r="P44" s="58">
        <v>3</v>
      </c>
      <c r="Q44" s="59"/>
      <c r="R44" s="55"/>
      <c r="S44" s="53"/>
      <c r="T44" s="56"/>
      <c r="U44" s="57"/>
      <c r="V44" s="58"/>
      <c r="W44" s="59"/>
      <c r="X44" s="55"/>
      <c r="Y44" s="53"/>
      <c r="Z44" s="56"/>
      <c r="AA44" s="57"/>
      <c r="AB44" s="53"/>
      <c r="AC44" s="47"/>
      <c r="AE44" s="1" t="s">
        <v>85</v>
      </c>
    </row>
    <row r="45" spans="1:35" ht="20.25" customHeight="1" x14ac:dyDescent="0.2">
      <c r="A45" s="50">
        <v>24</v>
      </c>
      <c r="B45" s="48" t="s">
        <v>86</v>
      </c>
      <c r="C45" s="73" t="s">
        <v>39</v>
      </c>
      <c r="D45" s="34">
        <v>38</v>
      </c>
      <c r="E45" s="37">
        <v>38</v>
      </c>
      <c r="F45" s="37"/>
      <c r="G45" s="37"/>
      <c r="H45" s="37"/>
      <c r="I45" s="38"/>
      <c r="J45" s="39">
        <v>7</v>
      </c>
      <c r="K45" s="54"/>
      <c r="L45" s="55"/>
      <c r="M45" s="53"/>
      <c r="N45" s="56"/>
      <c r="O45" s="57"/>
      <c r="P45" s="58"/>
      <c r="Q45" s="59">
        <v>24</v>
      </c>
      <c r="R45" s="55"/>
      <c r="S45" s="53">
        <v>4</v>
      </c>
      <c r="T45" s="56">
        <v>14</v>
      </c>
      <c r="U45" s="57"/>
      <c r="V45" s="58">
        <v>3</v>
      </c>
      <c r="W45" s="59"/>
      <c r="X45" s="55"/>
      <c r="Y45" s="53"/>
      <c r="Z45" s="56"/>
      <c r="AA45" s="57"/>
      <c r="AB45" s="53"/>
      <c r="AC45" s="47"/>
      <c r="AE45" s="1" t="s">
        <v>87</v>
      </c>
    </row>
    <row r="46" spans="1:35" ht="20.25" customHeight="1" x14ac:dyDescent="0.2">
      <c r="A46" s="50">
        <v>25</v>
      </c>
      <c r="B46" s="48" t="s">
        <v>88</v>
      </c>
      <c r="C46" s="73" t="s">
        <v>32</v>
      </c>
      <c r="D46" s="34">
        <v>45</v>
      </c>
      <c r="E46" s="37">
        <v>45</v>
      </c>
      <c r="F46" s="37"/>
      <c r="G46" s="37"/>
      <c r="H46" s="37"/>
      <c r="I46" s="38"/>
      <c r="J46" s="39">
        <v>7</v>
      </c>
      <c r="K46" s="54"/>
      <c r="L46" s="55"/>
      <c r="M46" s="53"/>
      <c r="N46" s="56"/>
      <c r="O46" s="57"/>
      <c r="P46" s="58"/>
      <c r="Q46" s="59">
        <v>24</v>
      </c>
      <c r="R46" s="55"/>
      <c r="S46" s="53">
        <v>4</v>
      </c>
      <c r="T46" s="56">
        <v>21</v>
      </c>
      <c r="U46" s="57"/>
      <c r="V46" s="58">
        <v>3</v>
      </c>
      <c r="W46" s="59"/>
      <c r="X46" s="55"/>
      <c r="Y46" s="53"/>
      <c r="Z46" s="56"/>
      <c r="AA46" s="57"/>
      <c r="AB46" s="53"/>
      <c r="AC46" s="47"/>
      <c r="AE46" s="1" t="s">
        <v>89</v>
      </c>
    </row>
    <row r="47" spans="1:35" ht="20.25" customHeight="1" x14ac:dyDescent="0.2">
      <c r="A47" s="50">
        <v>26</v>
      </c>
      <c r="B47" s="48" t="s">
        <v>90</v>
      </c>
      <c r="C47" s="73" t="s">
        <v>39</v>
      </c>
      <c r="D47" s="34">
        <v>30</v>
      </c>
      <c r="E47" s="37">
        <v>30</v>
      </c>
      <c r="F47" s="37"/>
      <c r="G47" s="37"/>
      <c r="H47" s="37"/>
      <c r="I47" s="38"/>
      <c r="J47" s="39">
        <v>6</v>
      </c>
      <c r="K47" s="54"/>
      <c r="L47" s="55"/>
      <c r="M47" s="53"/>
      <c r="N47" s="56"/>
      <c r="O47" s="57"/>
      <c r="P47" s="58"/>
      <c r="Q47" s="59">
        <v>16</v>
      </c>
      <c r="R47" s="55"/>
      <c r="S47" s="53">
        <v>3</v>
      </c>
      <c r="T47" s="56">
        <v>14</v>
      </c>
      <c r="U47" s="57"/>
      <c r="V47" s="58">
        <v>3</v>
      </c>
      <c r="W47" s="59"/>
      <c r="X47" s="55"/>
      <c r="Y47" s="53"/>
      <c r="Z47" s="56"/>
      <c r="AA47" s="57"/>
      <c r="AB47" s="53"/>
      <c r="AC47" s="47"/>
      <c r="AE47" s="1" t="s">
        <v>91</v>
      </c>
    </row>
    <row r="48" spans="1:35" ht="20.25" customHeight="1" x14ac:dyDescent="0.2">
      <c r="A48" s="50">
        <v>27</v>
      </c>
      <c r="B48" s="48" t="s">
        <v>92</v>
      </c>
      <c r="C48" s="73" t="s">
        <v>44</v>
      </c>
      <c r="D48" s="34">
        <v>45</v>
      </c>
      <c r="E48" s="37">
        <v>45</v>
      </c>
      <c r="F48" s="37"/>
      <c r="G48" s="37"/>
      <c r="H48" s="37"/>
      <c r="I48" s="38"/>
      <c r="J48" s="39">
        <v>5</v>
      </c>
      <c r="K48" s="54"/>
      <c r="L48" s="55"/>
      <c r="M48" s="53"/>
      <c r="N48" s="56"/>
      <c r="O48" s="57"/>
      <c r="P48" s="58"/>
      <c r="Q48" s="59">
        <v>24</v>
      </c>
      <c r="R48" s="55"/>
      <c r="S48" s="53">
        <v>3</v>
      </c>
      <c r="T48" s="56">
        <v>21</v>
      </c>
      <c r="U48" s="57"/>
      <c r="V48" s="58">
        <v>2</v>
      </c>
      <c r="W48" s="59"/>
      <c r="X48" s="55"/>
      <c r="Y48" s="53"/>
      <c r="Z48" s="56"/>
      <c r="AA48" s="57"/>
      <c r="AB48" s="53"/>
      <c r="AC48" s="47"/>
      <c r="AE48" s="1" t="s">
        <v>93</v>
      </c>
    </row>
    <row r="49" spans="1:31" ht="20.25" customHeight="1" x14ac:dyDescent="0.2">
      <c r="A49" s="50">
        <v>28</v>
      </c>
      <c r="B49" s="48" t="s">
        <v>94</v>
      </c>
      <c r="C49" s="73" t="s">
        <v>32</v>
      </c>
      <c r="D49" s="34">
        <v>45</v>
      </c>
      <c r="E49" s="37">
        <v>45</v>
      </c>
      <c r="F49" s="37"/>
      <c r="G49" s="37"/>
      <c r="H49" s="37"/>
      <c r="I49" s="38"/>
      <c r="J49" s="39">
        <v>7</v>
      </c>
      <c r="K49" s="54"/>
      <c r="L49" s="55"/>
      <c r="M49" s="53"/>
      <c r="N49" s="56"/>
      <c r="O49" s="57"/>
      <c r="P49" s="58"/>
      <c r="Q49" s="59">
        <v>24</v>
      </c>
      <c r="R49" s="55"/>
      <c r="S49" s="53">
        <v>4</v>
      </c>
      <c r="T49" s="56">
        <v>21</v>
      </c>
      <c r="U49" s="57"/>
      <c r="V49" s="58">
        <v>3</v>
      </c>
      <c r="W49" s="59"/>
      <c r="X49" s="55"/>
      <c r="Y49" s="53"/>
      <c r="Z49" s="56"/>
      <c r="AA49" s="57"/>
      <c r="AB49" s="53"/>
      <c r="AC49" s="47"/>
      <c r="AE49" s="1" t="s">
        <v>95</v>
      </c>
    </row>
    <row r="50" spans="1:31" ht="20.25" customHeight="1" x14ac:dyDescent="0.2">
      <c r="A50" s="50">
        <v>29</v>
      </c>
      <c r="B50" s="48" t="s">
        <v>96</v>
      </c>
      <c r="C50" s="73" t="s">
        <v>32</v>
      </c>
      <c r="D50" s="34">
        <v>30</v>
      </c>
      <c r="E50" s="37">
        <v>30</v>
      </c>
      <c r="F50" s="37"/>
      <c r="G50" s="37"/>
      <c r="H50" s="37"/>
      <c r="I50" s="38"/>
      <c r="J50" s="39">
        <v>6</v>
      </c>
      <c r="K50" s="54"/>
      <c r="L50" s="55"/>
      <c r="M50" s="53"/>
      <c r="N50" s="56"/>
      <c r="O50" s="57"/>
      <c r="P50" s="58"/>
      <c r="Q50" s="59">
        <v>16</v>
      </c>
      <c r="R50" s="55"/>
      <c r="S50" s="53">
        <v>3</v>
      </c>
      <c r="T50" s="56">
        <v>14</v>
      </c>
      <c r="U50" s="57"/>
      <c r="V50" s="58">
        <v>3</v>
      </c>
      <c r="W50" s="59"/>
      <c r="X50" s="55"/>
      <c r="Y50" s="53"/>
      <c r="Z50" s="56"/>
      <c r="AA50" s="57"/>
      <c r="AB50" s="53"/>
      <c r="AC50" s="47"/>
      <c r="AE50" s="1" t="s">
        <v>97</v>
      </c>
    </row>
    <row r="51" spans="1:31" ht="20.25" customHeight="1" x14ac:dyDescent="0.2">
      <c r="A51" s="50">
        <v>30</v>
      </c>
      <c r="B51" s="48" t="s">
        <v>98</v>
      </c>
      <c r="C51" s="73" t="s">
        <v>32</v>
      </c>
      <c r="D51" s="34">
        <v>30</v>
      </c>
      <c r="E51" s="37">
        <v>30</v>
      </c>
      <c r="F51" s="37"/>
      <c r="G51" s="37"/>
      <c r="H51" s="37"/>
      <c r="I51" s="38"/>
      <c r="J51" s="39">
        <v>5</v>
      </c>
      <c r="K51" s="54"/>
      <c r="L51" s="55"/>
      <c r="M51" s="53"/>
      <c r="N51" s="56"/>
      <c r="O51" s="57"/>
      <c r="P51" s="58"/>
      <c r="Q51" s="59"/>
      <c r="R51" s="55"/>
      <c r="S51" s="53"/>
      <c r="T51" s="56"/>
      <c r="U51" s="57"/>
      <c r="V51" s="58"/>
      <c r="W51" s="59">
        <v>16</v>
      </c>
      <c r="X51" s="55"/>
      <c r="Y51" s="53">
        <v>3</v>
      </c>
      <c r="Z51" s="56">
        <v>14</v>
      </c>
      <c r="AA51" s="57"/>
      <c r="AB51" s="53">
        <v>2</v>
      </c>
      <c r="AC51" s="47"/>
      <c r="AE51" s="1" t="s">
        <v>35</v>
      </c>
    </row>
    <row r="52" spans="1:31" ht="20.25" customHeight="1" x14ac:dyDescent="0.2">
      <c r="A52" s="50">
        <v>31</v>
      </c>
      <c r="B52" s="48" t="s">
        <v>99</v>
      </c>
      <c r="C52" s="73" t="s">
        <v>100</v>
      </c>
      <c r="D52" s="34">
        <v>30</v>
      </c>
      <c r="E52" s="37">
        <v>30</v>
      </c>
      <c r="F52" s="37"/>
      <c r="G52" s="37"/>
      <c r="H52" s="37"/>
      <c r="I52" s="38"/>
      <c r="J52" s="39">
        <v>4</v>
      </c>
      <c r="K52" s="54"/>
      <c r="L52" s="55"/>
      <c r="M52" s="53"/>
      <c r="N52" s="56"/>
      <c r="O52" s="57"/>
      <c r="P52" s="58"/>
      <c r="Q52" s="59"/>
      <c r="R52" s="55"/>
      <c r="S52" s="53"/>
      <c r="T52" s="56"/>
      <c r="U52" s="57"/>
      <c r="V52" s="58"/>
      <c r="W52" s="59">
        <v>16</v>
      </c>
      <c r="X52" s="55"/>
      <c r="Y52" s="53">
        <v>2</v>
      </c>
      <c r="Z52" s="56">
        <v>14</v>
      </c>
      <c r="AA52" s="57"/>
      <c r="AB52" s="53">
        <v>2</v>
      </c>
      <c r="AC52" s="47"/>
      <c r="AE52" s="1" t="s">
        <v>101</v>
      </c>
    </row>
    <row r="53" spans="1:31" ht="20.25" customHeight="1" x14ac:dyDescent="0.2">
      <c r="A53" s="50">
        <v>32</v>
      </c>
      <c r="B53" s="48" t="s">
        <v>102</v>
      </c>
      <c r="C53" s="73" t="s">
        <v>103</v>
      </c>
      <c r="D53" s="34">
        <v>60</v>
      </c>
      <c r="E53" s="37">
        <v>60</v>
      </c>
      <c r="F53" s="37"/>
      <c r="G53" s="37"/>
      <c r="H53" s="37"/>
      <c r="I53" s="38"/>
      <c r="J53" s="39">
        <v>6</v>
      </c>
      <c r="K53" s="54"/>
      <c r="L53" s="55"/>
      <c r="M53" s="53"/>
      <c r="N53" s="56"/>
      <c r="O53" s="57"/>
      <c r="P53" s="58"/>
      <c r="Q53" s="59"/>
      <c r="R53" s="55"/>
      <c r="S53" s="53"/>
      <c r="T53" s="56"/>
      <c r="U53" s="57"/>
      <c r="V53" s="58"/>
      <c r="W53" s="59">
        <v>32</v>
      </c>
      <c r="X53" s="55"/>
      <c r="Y53" s="53">
        <v>3</v>
      </c>
      <c r="Z53" s="56">
        <v>28</v>
      </c>
      <c r="AA53" s="57"/>
      <c r="AB53" s="53">
        <v>3</v>
      </c>
      <c r="AC53" s="47"/>
      <c r="AE53" s="1" t="s">
        <v>104</v>
      </c>
    </row>
    <row r="54" spans="1:31" ht="20.25" customHeight="1" x14ac:dyDescent="0.2">
      <c r="A54" s="50">
        <v>33</v>
      </c>
      <c r="B54" s="48" t="s">
        <v>105</v>
      </c>
      <c r="C54" s="73" t="s">
        <v>39</v>
      </c>
      <c r="D54" s="34">
        <v>21</v>
      </c>
      <c r="E54" s="37">
        <v>21</v>
      </c>
      <c r="F54" s="74"/>
      <c r="G54" s="74"/>
      <c r="H54" s="74"/>
      <c r="I54" s="39"/>
      <c r="J54" s="39">
        <v>2</v>
      </c>
      <c r="K54" s="75"/>
      <c r="L54" s="76"/>
      <c r="M54" s="53"/>
      <c r="N54" s="79"/>
      <c r="O54" s="77"/>
      <c r="P54" s="58"/>
      <c r="Q54" s="78"/>
      <c r="R54" s="76"/>
      <c r="S54" s="53"/>
      <c r="T54" s="79"/>
      <c r="U54" s="77"/>
      <c r="V54" s="58"/>
      <c r="W54" s="78"/>
      <c r="X54" s="76"/>
      <c r="Y54" s="53"/>
      <c r="Z54" s="56">
        <v>21</v>
      </c>
      <c r="AA54" s="77"/>
      <c r="AB54" s="53">
        <v>2</v>
      </c>
      <c r="AC54" s="47"/>
      <c r="AE54" s="1" t="s">
        <v>106</v>
      </c>
    </row>
    <row r="55" spans="1:31" ht="20.25" customHeight="1" x14ac:dyDescent="0.2">
      <c r="A55" s="50">
        <v>34</v>
      </c>
      <c r="B55" s="48" t="s">
        <v>107</v>
      </c>
      <c r="C55" s="73" t="s">
        <v>37</v>
      </c>
      <c r="D55" s="34">
        <v>52</v>
      </c>
      <c r="E55" s="37"/>
      <c r="F55" s="37">
        <v>52</v>
      </c>
      <c r="G55" s="37"/>
      <c r="H55" s="37"/>
      <c r="I55" s="38"/>
      <c r="J55" s="39">
        <v>6</v>
      </c>
      <c r="K55" s="54"/>
      <c r="L55" s="55"/>
      <c r="M55" s="53"/>
      <c r="N55" s="56"/>
      <c r="O55" s="57"/>
      <c r="P55" s="58"/>
      <c r="Q55" s="59"/>
      <c r="R55" s="55"/>
      <c r="S55" s="53"/>
      <c r="T55" s="56"/>
      <c r="U55" s="57"/>
      <c r="V55" s="58"/>
      <c r="W55" s="59"/>
      <c r="X55" s="55">
        <v>24</v>
      </c>
      <c r="Y55" s="53">
        <v>3</v>
      </c>
      <c r="Z55" s="56"/>
      <c r="AA55" s="57">
        <v>28</v>
      </c>
      <c r="AB55" s="53">
        <v>3</v>
      </c>
      <c r="AC55" s="47"/>
      <c r="AE55" s="1" t="s">
        <v>108</v>
      </c>
    </row>
    <row r="56" spans="1:31" ht="20.25" customHeight="1" x14ac:dyDescent="0.2">
      <c r="A56" s="50">
        <v>35</v>
      </c>
      <c r="B56" s="48" t="s">
        <v>109</v>
      </c>
      <c r="C56" s="73" t="s">
        <v>39</v>
      </c>
      <c r="D56" s="34">
        <v>14</v>
      </c>
      <c r="E56" s="37">
        <v>14</v>
      </c>
      <c r="F56" s="37"/>
      <c r="G56" s="37"/>
      <c r="H56" s="37"/>
      <c r="I56" s="38"/>
      <c r="J56" s="39">
        <v>2</v>
      </c>
      <c r="K56" s="54"/>
      <c r="L56" s="55"/>
      <c r="M56" s="53"/>
      <c r="N56" s="56"/>
      <c r="O56" s="57"/>
      <c r="P56" s="58"/>
      <c r="Q56" s="59"/>
      <c r="R56" s="55"/>
      <c r="S56" s="53"/>
      <c r="T56" s="56">
        <v>14</v>
      </c>
      <c r="U56" s="57"/>
      <c r="V56" s="58">
        <v>2</v>
      </c>
      <c r="W56" s="59"/>
      <c r="X56" s="55"/>
      <c r="Y56" s="53"/>
      <c r="Z56" s="56"/>
      <c r="AA56" s="57"/>
      <c r="AB56" s="53"/>
      <c r="AC56" s="47"/>
      <c r="AE56" s="1" t="s">
        <v>110</v>
      </c>
    </row>
    <row r="57" spans="1:31" ht="20.25" customHeight="1" x14ac:dyDescent="0.2">
      <c r="A57" s="50">
        <v>36</v>
      </c>
      <c r="B57" s="48" t="s">
        <v>111</v>
      </c>
      <c r="C57" s="73" t="s">
        <v>37</v>
      </c>
      <c r="D57" s="34">
        <v>21</v>
      </c>
      <c r="E57" s="37">
        <v>21</v>
      </c>
      <c r="F57" s="37"/>
      <c r="G57" s="37"/>
      <c r="H57" s="37"/>
      <c r="I57" s="38"/>
      <c r="J57" s="39">
        <v>2</v>
      </c>
      <c r="K57" s="54"/>
      <c r="L57" s="55"/>
      <c r="M57" s="53"/>
      <c r="N57" s="56"/>
      <c r="O57" s="57"/>
      <c r="P57" s="58"/>
      <c r="Q57" s="59"/>
      <c r="R57" s="55"/>
      <c r="S57" s="53"/>
      <c r="T57" s="56"/>
      <c r="U57" s="57"/>
      <c r="V57" s="58"/>
      <c r="W57" s="59"/>
      <c r="X57" s="55"/>
      <c r="Y57" s="53"/>
      <c r="Z57" s="56">
        <v>21</v>
      </c>
      <c r="AA57" s="57"/>
      <c r="AB57" s="53">
        <v>2</v>
      </c>
      <c r="AC57" s="47"/>
      <c r="AE57" s="1" t="s">
        <v>112</v>
      </c>
    </row>
    <row r="58" spans="1:31" ht="20.25" hidden="1" customHeight="1" x14ac:dyDescent="0.2">
      <c r="A58" s="50">
        <v>37</v>
      </c>
      <c r="B58" s="48"/>
      <c r="C58" s="73"/>
      <c r="D58" s="34"/>
      <c r="E58" s="37"/>
      <c r="F58" s="37"/>
      <c r="G58" s="37"/>
      <c r="H58" s="37"/>
      <c r="I58" s="38"/>
      <c r="J58" s="39"/>
      <c r="K58" s="54"/>
      <c r="L58" s="55"/>
      <c r="M58" s="53"/>
      <c r="N58" s="56"/>
      <c r="O58" s="57"/>
      <c r="P58" s="58"/>
      <c r="Q58" s="59"/>
      <c r="R58" s="55"/>
      <c r="S58" s="53"/>
      <c r="T58" s="56"/>
      <c r="U58" s="57"/>
      <c r="V58" s="58"/>
      <c r="W58" s="59"/>
      <c r="X58" s="55"/>
      <c r="Y58" s="53"/>
      <c r="Z58" s="56"/>
      <c r="AA58" s="57"/>
      <c r="AB58" s="53"/>
      <c r="AC58" s="47"/>
    </row>
    <row r="59" spans="1:31" ht="20.25" customHeight="1" x14ac:dyDescent="0.2">
      <c r="A59" s="50">
        <v>37</v>
      </c>
      <c r="B59" s="48" t="s">
        <v>113</v>
      </c>
      <c r="C59" s="73" t="s">
        <v>39</v>
      </c>
      <c r="D59" s="34">
        <v>16</v>
      </c>
      <c r="E59" s="37"/>
      <c r="F59" s="37">
        <v>16</v>
      </c>
      <c r="G59" s="37"/>
      <c r="H59" s="37"/>
      <c r="I59" s="38"/>
      <c r="J59" s="39">
        <v>2</v>
      </c>
      <c r="K59" s="54"/>
      <c r="L59" s="55"/>
      <c r="M59" s="53"/>
      <c r="N59" s="56"/>
      <c r="O59" s="57"/>
      <c r="P59" s="58"/>
      <c r="Q59" s="59"/>
      <c r="R59" s="55">
        <v>16</v>
      </c>
      <c r="S59" s="53">
        <v>2</v>
      </c>
      <c r="T59" s="56"/>
      <c r="U59" s="57"/>
      <c r="V59" s="58"/>
      <c r="W59" s="59"/>
      <c r="X59" s="55"/>
      <c r="Y59" s="53"/>
      <c r="Z59" s="56"/>
      <c r="AA59" s="57"/>
      <c r="AB59" s="53"/>
      <c r="AC59" s="47"/>
      <c r="AE59" s="1" t="s">
        <v>114</v>
      </c>
    </row>
    <row r="60" spans="1:31" ht="20.25" customHeight="1" x14ac:dyDescent="0.2">
      <c r="A60" s="34">
        <v>38</v>
      </c>
      <c r="B60" s="35" t="s">
        <v>115</v>
      </c>
      <c r="C60" s="73" t="s">
        <v>39</v>
      </c>
      <c r="D60" s="34">
        <v>16</v>
      </c>
      <c r="E60" s="37">
        <v>16</v>
      </c>
      <c r="F60" s="37"/>
      <c r="G60" s="37"/>
      <c r="H60" s="37"/>
      <c r="I60" s="38"/>
      <c r="J60" s="39">
        <v>2</v>
      </c>
      <c r="K60" s="54"/>
      <c r="L60" s="55"/>
      <c r="M60" s="53"/>
      <c r="N60" s="56"/>
      <c r="O60" s="57"/>
      <c r="P60" s="58"/>
      <c r="Q60" s="59"/>
      <c r="R60" s="55"/>
      <c r="S60" s="53"/>
      <c r="T60" s="56"/>
      <c r="U60" s="57"/>
      <c r="V60" s="58"/>
      <c r="W60" s="59">
        <v>16</v>
      </c>
      <c r="X60" s="55"/>
      <c r="Y60" s="53">
        <v>2</v>
      </c>
      <c r="Z60" s="56"/>
      <c r="AA60" s="57"/>
      <c r="AB60" s="53"/>
      <c r="AC60" s="47"/>
      <c r="AE60" s="1" t="s">
        <v>116</v>
      </c>
    </row>
    <row r="61" spans="1:31" ht="20.25" hidden="1" customHeight="1" x14ac:dyDescent="0.2">
      <c r="A61" s="50">
        <v>39</v>
      </c>
      <c r="B61" s="48"/>
      <c r="C61" s="73"/>
      <c r="D61" s="34">
        <f>SUM(D39:D60)</f>
        <v>633</v>
      </c>
      <c r="E61" s="37">
        <f>SUM(E39:E60)</f>
        <v>529</v>
      </c>
      <c r="F61" s="37"/>
      <c r="G61" s="37"/>
      <c r="H61" s="37"/>
      <c r="I61" s="38"/>
      <c r="J61" s="39"/>
      <c r="K61" s="54"/>
      <c r="L61" s="55"/>
      <c r="M61" s="53"/>
      <c r="N61" s="56"/>
      <c r="O61" s="57"/>
      <c r="P61" s="58"/>
      <c r="Q61" s="59"/>
      <c r="R61" s="55"/>
      <c r="S61" s="53"/>
      <c r="T61" s="56"/>
      <c r="U61" s="57"/>
      <c r="V61" s="58"/>
      <c r="W61" s="59"/>
      <c r="X61" s="55"/>
      <c r="Y61" s="53"/>
      <c r="Z61" s="56"/>
      <c r="AA61" s="57"/>
      <c r="AB61" s="53"/>
      <c r="AC61" s="47"/>
    </row>
    <row r="62" spans="1:31" ht="20.25" hidden="1" customHeight="1" x14ac:dyDescent="0.2">
      <c r="A62" s="50">
        <v>38</v>
      </c>
      <c r="B62" s="48"/>
      <c r="C62" s="73" t="s">
        <v>100</v>
      </c>
      <c r="D62" s="34"/>
      <c r="E62" s="37"/>
      <c r="F62" s="37"/>
      <c r="G62" s="37"/>
      <c r="H62" s="37"/>
      <c r="I62" s="38"/>
      <c r="J62" s="39"/>
      <c r="K62" s="54"/>
      <c r="L62" s="55"/>
      <c r="M62" s="53"/>
      <c r="N62" s="56"/>
      <c r="O62" s="57"/>
      <c r="P62" s="58"/>
      <c r="Q62" s="59"/>
      <c r="R62" s="55"/>
      <c r="S62" s="53"/>
      <c r="T62" s="56"/>
      <c r="U62" s="57"/>
      <c r="V62" s="58"/>
      <c r="W62" s="59"/>
      <c r="X62" s="55"/>
      <c r="Y62" s="53"/>
      <c r="Z62" s="56"/>
      <c r="AA62" s="57"/>
      <c r="AB62" s="53"/>
      <c r="AC62" s="47"/>
    </row>
    <row r="63" spans="1:31" s="64" customFormat="1" ht="20.25" customHeight="1" x14ac:dyDescent="0.2">
      <c r="A63" s="383" t="s">
        <v>117</v>
      </c>
      <c r="B63" s="383"/>
      <c r="C63" s="222"/>
      <c r="D63" s="237">
        <v>633</v>
      </c>
      <c r="E63" s="238">
        <v>529</v>
      </c>
      <c r="F63" s="238">
        <f t="shared" ref="F63:AB63" si="1">SUM(F39:F62)</f>
        <v>83</v>
      </c>
      <c r="G63" s="238">
        <f t="shared" si="1"/>
        <v>0</v>
      </c>
      <c r="H63" s="238">
        <f t="shared" si="1"/>
        <v>0</v>
      </c>
      <c r="I63" s="239">
        <f t="shared" si="1"/>
        <v>21</v>
      </c>
      <c r="J63" s="240">
        <v>99</v>
      </c>
      <c r="K63" s="241">
        <f t="shared" si="1"/>
        <v>48</v>
      </c>
      <c r="L63" s="242">
        <f t="shared" si="1"/>
        <v>8</v>
      </c>
      <c r="M63" s="243">
        <f t="shared" si="1"/>
        <v>8</v>
      </c>
      <c r="N63" s="244">
        <f t="shared" si="1"/>
        <v>56</v>
      </c>
      <c r="O63" s="245">
        <f t="shared" si="1"/>
        <v>7</v>
      </c>
      <c r="P63" s="246">
        <f t="shared" si="1"/>
        <v>12</v>
      </c>
      <c r="Q63" s="247">
        <f t="shared" si="1"/>
        <v>128</v>
      </c>
      <c r="R63" s="242">
        <f t="shared" si="1"/>
        <v>16</v>
      </c>
      <c r="S63" s="243">
        <f t="shared" si="1"/>
        <v>23</v>
      </c>
      <c r="T63" s="244">
        <f t="shared" si="1"/>
        <v>119</v>
      </c>
      <c r="U63" s="245">
        <f t="shared" si="1"/>
        <v>0</v>
      </c>
      <c r="V63" s="246">
        <f t="shared" si="1"/>
        <v>19</v>
      </c>
      <c r="W63" s="247">
        <f t="shared" si="1"/>
        <v>80</v>
      </c>
      <c r="X63" s="242">
        <f t="shared" si="1"/>
        <v>24</v>
      </c>
      <c r="Y63" s="243">
        <f t="shared" si="1"/>
        <v>13</v>
      </c>
      <c r="Z63" s="244">
        <f t="shared" si="1"/>
        <v>119</v>
      </c>
      <c r="AA63" s="245">
        <f t="shared" si="1"/>
        <v>28</v>
      </c>
      <c r="AB63" s="243">
        <f t="shared" si="1"/>
        <v>24</v>
      </c>
      <c r="AC63" s="63"/>
    </row>
    <row r="64" spans="1:31" s="64" customFormat="1" ht="11.25" customHeight="1" x14ac:dyDescent="0.2">
      <c r="A64" s="65"/>
      <c r="B64" s="65"/>
      <c r="C64" s="66"/>
      <c r="D64" s="66"/>
      <c r="E64" s="66"/>
      <c r="F64" s="66"/>
      <c r="G64" s="66"/>
      <c r="H64" s="66"/>
      <c r="I64" s="66"/>
      <c r="J64" s="67"/>
      <c r="K64" s="66"/>
      <c r="L64" s="66"/>
      <c r="M64" s="67"/>
      <c r="N64" s="66"/>
      <c r="O64" s="66"/>
      <c r="P64" s="67"/>
      <c r="Q64" s="66"/>
      <c r="R64" s="66"/>
      <c r="S64" s="67"/>
      <c r="T64" s="66"/>
      <c r="U64" s="66"/>
      <c r="V64" s="67"/>
      <c r="W64" s="66"/>
      <c r="X64" s="66"/>
      <c r="Y64" s="67"/>
      <c r="Z64" s="66"/>
      <c r="AA64" s="66"/>
      <c r="AB64" s="67"/>
      <c r="AC64" s="67"/>
    </row>
    <row r="65" spans="1:31" ht="14.25" customHeight="1" x14ac:dyDescent="0.2">
      <c r="A65" s="384" t="s">
        <v>118</v>
      </c>
      <c r="B65" s="385" t="s">
        <v>119</v>
      </c>
      <c r="C65" s="385"/>
      <c r="D65" s="385"/>
      <c r="E65" s="385"/>
      <c r="F65" s="385"/>
      <c r="G65" s="385"/>
      <c r="H65" s="385"/>
      <c r="I65" s="385"/>
      <c r="J65" s="385"/>
      <c r="K65" s="386" t="s">
        <v>7</v>
      </c>
      <c r="L65" s="386"/>
      <c r="M65" s="386"/>
      <c r="N65" s="386"/>
      <c r="O65" s="386"/>
      <c r="P65" s="386"/>
      <c r="Q65" s="381" t="s">
        <v>8</v>
      </c>
      <c r="R65" s="381"/>
      <c r="S65" s="381"/>
      <c r="T65" s="381"/>
      <c r="U65" s="381"/>
      <c r="V65" s="381"/>
      <c r="W65" s="382" t="s">
        <v>9</v>
      </c>
      <c r="X65" s="382"/>
      <c r="Y65" s="382"/>
      <c r="Z65" s="382"/>
      <c r="AA65" s="382"/>
      <c r="AB65" s="382"/>
      <c r="AC65" s="15"/>
    </row>
    <row r="66" spans="1:31" ht="11.25" customHeight="1" x14ac:dyDescent="0.2">
      <c r="A66" s="384"/>
      <c r="B66" s="385"/>
      <c r="C66" s="385"/>
      <c r="D66" s="385"/>
      <c r="E66" s="385"/>
      <c r="F66" s="385"/>
      <c r="G66" s="385"/>
      <c r="H66" s="385"/>
      <c r="I66" s="385"/>
      <c r="J66" s="385"/>
      <c r="K66" s="387" t="s">
        <v>10</v>
      </c>
      <c r="L66" s="387"/>
      <c r="M66" s="387"/>
      <c r="N66" s="388" t="s">
        <v>11</v>
      </c>
      <c r="O66" s="388"/>
      <c r="P66" s="388"/>
      <c r="Q66" s="379" t="s">
        <v>12</v>
      </c>
      <c r="R66" s="379"/>
      <c r="S66" s="379"/>
      <c r="T66" s="380" t="s">
        <v>13</v>
      </c>
      <c r="U66" s="380"/>
      <c r="V66" s="380"/>
      <c r="W66" s="377" t="s">
        <v>14</v>
      </c>
      <c r="X66" s="377"/>
      <c r="Y66" s="377"/>
      <c r="Z66" s="378" t="s">
        <v>15</v>
      </c>
      <c r="AA66" s="378"/>
      <c r="AB66" s="378"/>
      <c r="AC66" s="15"/>
    </row>
    <row r="67" spans="1:31" ht="11.25" customHeight="1" x14ac:dyDescent="0.2">
      <c r="A67" s="369" t="s">
        <v>16</v>
      </c>
      <c r="B67" s="370" t="s">
        <v>73</v>
      </c>
      <c r="C67" s="371" t="s">
        <v>18</v>
      </c>
      <c r="D67" s="372" t="s">
        <v>19</v>
      </c>
      <c r="E67" s="373" t="s">
        <v>20</v>
      </c>
      <c r="F67" s="373"/>
      <c r="G67" s="373"/>
      <c r="H67" s="373"/>
      <c r="I67" s="373"/>
      <c r="J67" s="374" t="s">
        <v>21</v>
      </c>
      <c r="K67" s="375" t="s">
        <v>22</v>
      </c>
      <c r="L67" s="375"/>
      <c r="M67" s="375"/>
      <c r="N67" s="376" t="s">
        <v>23</v>
      </c>
      <c r="O67" s="376"/>
      <c r="P67" s="376"/>
      <c r="Q67" s="360" t="s">
        <v>22</v>
      </c>
      <c r="R67" s="360"/>
      <c r="S67" s="360"/>
      <c r="T67" s="361" t="s">
        <v>23</v>
      </c>
      <c r="U67" s="361"/>
      <c r="V67" s="361"/>
      <c r="W67" s="367" t="s">
        <v>22</v>
      </c>
      <c r="X67" s="367"/>
      <c r="Y67" s="367"/>
      <c r="Z67" s="368" t="s">
        <v>23</v>
      </c>
      <c r="AA67" s="368"/>
      <c r="AB67" s="368"/>
      <c r="AC67" s="16"/>
    </row>
    <row r="68" spans="1:31" s="20" customFormat="1" ht="29.25" customHeight="1" x14ac:dyDescent="0.2">
      <c r="A68" s="369"/>
      <c r="B68" s="370"/>
      <c r="C68" s="371"/>
      <c r="D68" s="372"/>
      <c r="E68" s="17" t="s">
        <v>74</v>
      </c>
      <c r="F68" s="17" t="s">
        <v>25</v>
      </c>
      <c r="G68" s="17" t="s">
        <v>26</v>
      </c>
      <c r="H68" s="17" t="s">
        <v>27</v>
      </c>
      <c r="I68" s="18" t="s">
        <v>28</v>
      </c>
      <c r="J68" s="374"/>
      <c r="K68" s="230" t="s">
        <v>24</v>
      </c>
      <c r="L68" s="231" t="s">
        <v>25</v>
      </c>
      <c r="M68" s="232" t="s">
        <v>29</v>
      </c>
      <c r="N68" s="233" t="s">
        <v>24</v>
      </c>
      <c r="O68" s="234" t="s">
        <v>25</v>
      </c>
      <c r="P68" s="235" t="s">
        <v>29</v>
      </c>
      <c r="Q68" s="230" t="s">
        <v>24</v>
      </c>
      <c r="R68" s="231" t="s">
        <v>25</v>
      </c>
      <c r="S68" s="232" t="s">
        <v>29</v>
      </c>
      <c r="T68" s="233" t="s">
        <v>24</v>
      </c>
      <c r="U68" s="234" t="s">
        <v>25</v>
      </c>
      <c r="V68" s="235" t="s">
        <v>29</v>
      </c>
      <c r="W68" s="236" t="s">
        <v>24</v>
      </c>
      <c r="X68" s="231" t="s">
        <v>25</v>
      </c>
      <c r="Y68" s="232" t="s">
        <v>29</v>
      </c>
      <c r="Z68" s="233" t="s">
        <v>24</v>
      </c>
      <c r="AA68" s="234" t="s">
        <v>25</v>
      </c>
      <c r="AB68" s="232" t="s">
        <v>29</v>
      </c>
      <c r="AC68" s="19"/>
    </row>
    <row r="69" spans="1:31" ht="21" customHeight="1" x14ac:dyDescent="0.2">
      <c r="A69" s="34">
        <v>39</v>
      </c>
      <c r="B69" s="35" t="s">
        <v>120</v>
      </c>
      <c r="C69" s="37" t="s">
        <v>39</v>
      </c>
      <c r="D69" s="34">
        <v>30</v>
      </c>
      <c r="E69" s="37"/>
      <c r="F69" s="37">
        <v>30</v>
      </c>
      <c r="G69" s="37"/>
      <c r="H69" s="37"/>
      <c r="I69" s="38"/>
      <c r="J69" s="39">
        <v>2</v>
      </c>
      <c r="K69" s="40"/>
      <c r="L69" s="41">
        <v>16</v>
      </c>
      <c r="M69" s="39">
        <v>1</v>
      </c>
      <c r="N69" s="42"/>
      <c r="O69" s="43">
        <v>14</v>
      </c>
      <c r="P69" s="44">
        <v>1</v>
      </c>
      <c r="Q69" s="45"/>
      <c r="R69" s="41"/>
      <c r="S69" s="39"/>
      <c r="T69" s="42"/>
      <c r="U69" s="43"/>
      <c r="V69" s="44"/>
      <c r="W69" s="45"/>
      <c r="X69" s="41"/>
      <c r="Y69" s="39"/>
      <c r="Z69" s="42"/>
      <c r="AA69" s="43"/>
      <c r="AB69" s="39"/>
      <c r="AC69" s="47"/>
      <c r="AE69" s="1" t="s">
        <v>121</v>
      </c>
    </row>
    <row r="70" spans="1:31" ht="21" customHeight="1" x14ac:dyDescent="0.2">
      <c r="A70" s="34">
        <v>40</v>
      </c>
      <c r="B70" s="35" t="s">
        <v>122</v>
      </c>
      <c r="C70" s="37" t="s">
        <v>103</v>
      </c>
      <c r="D70" s="34">
        <v>14</v>
      </c>
      <c r="E70" s="37"/>
      <c r="F70" s="37">
        <v>14</v>
      </c>
      <c r="G70" s="37"/>
      <c r="H70" s="37"/>
      <c r="I70" s="38"/>
      <c r="J70" s="39">
        <v>2</v>
      </c>
      <c r="K70" s="40"/>
      <c r="L70" s="41"/>
      <c r="M70" s="39"/>
      <c r="N70" s="42"/>
      <c r="O70" s="43"/>
      <c r="P70" s="44"/>
      <c r="Q70" s="45"/>
      <c r="R70" s="41"/>
      <c r="S70" s="39"/>
      <c r="T70" s="42"/>
      <c r="U70" s="43">
        <v>14</v>
      </c>
      <c r="V70" s="44">
        <v>2</v>
      </c>
      <c r="W70" s="45"/>
      <c r="X70" s="41"/>
      <c r="Y70" s="39"/>
      <c r="Z70" s="42"/>
      <c r="AA70" s="43"/>
      <c r="AB70" s="39"/>
      <c r="AC70" s="47"/>
      <c r="AE70" s="1" t="s">
        <v>121</v>
      </c>
    </row>
    <row r="71" spans="1:31" ht="21" customHeight="1" x14ac:dyDescent="0.2">
      <c r="A71" s="34">
        <v>41</v>
      </c>
      <c r="B71" s="35" t="s">
        <v>123</v>
      </c>
      <c r="C71" s="37" t="s">
        <v>39</v>
      </c>
      <c r="D71" s="34">
        <v>16</v>
      </c>
      <c r="E71" s="37">
        <v>16</v>
      </c>
      <c r="F71" s="37"/>
      <c r="G71" s="37"/>
      <c r="H71" s="37"/>
      <c r="I71" s="38"/>
      <c r="J71" s="39">
        <v>1</v>
      </c>
      <c r="K71" s="40">
        <v>16</v>
      </c>
      <c r="L71" s="41"/>
      <c r="M71" s="39">
        <v>1</v>
      </c>
      <c r="N71" s="42"/>
      <c r="O71" s="43"/>
      <c r="P71" s="44"/>
      <c r="Q71" s="45"/>
      <c r="R71" s="41"/>
      <c r="S71" s="39"/>
      <c r="T71" s="42"/>
      <c r="U71" s="43"/>
      <c r="V71" s="44"/>
      <c r="W71" s="45"/>
      <c r="X71" s="41"/>
      <c r="Y71" s="39"/>
      <c r="Z71" s="42"/>
      <c r="AA71" s="43"/>
      <c r="AB71" s="39"/>
      <c r="AC71" s="47"/>
      <c r="AE71" s="1" t="s">
        <v>124</v>
      </c>
    </row>
    <row r="72" spans="1:31" ht="21" customHeight="1" x14ac:dyDescent="0.2">
      <c r="A72" s="34">
        <v>42</v>
      </c>
      <c r="B72" s="35" t="s">
        <v>125</v>
      </c>
      <c r="C72" s="37" t="s">
        <v>37</v>
      </c>
      <c r="D72" s="34">
        <v>120</v>
      </c>
      <c r="E72" s="37"/>
      <c r="F72" s="37">
        <v>120</v>
      </c>
      <c r="G72" s="37"/>
      <c r="H72" s="37"/>
      <c r="I72" s="38"/>
      <c r="J72" s="39">
        <v>5</v>
      </c>
      <c r="K72" s="40"/>
      <c r="L72" s="41"/>
      <c r="M72" s="39">
        <v>0</v>
      </c>
      <c r="N72" s="42"/>
      <c r="O72" s="43"/>
      <c r="P72" s="44">
        <v>0</v>
      </c>
      <c r="Q72" s="45"/>
      <c r="R72" s="41">
        <v>32</v>
      </c>
      <c r="S72" s="39">
        <v>2</v>
      </c>
      <c r="T72" s="42"/>
      <c r="U72" s="43">
        <v>28</v>
      </c>
      <c r="V72" s="44">
        <v>1</v>
      </c>
      <c r="W72" s="45"/>
      <c r="X72" s="41">
        <v>32</v>
      </c>
      <c r="Y72" s="39">
        <v>1</v>
      </c>
      <c r="Z72" s="42"/>
      <c r="AA72" s="43">
        <v>28</v>
      </c>
      <c r="AB72" s="39">
        <v>1</v>
      </c>
      <c r="AC72" s="47"/>
      <c r="AD72" s="1" t="s">
        <v>126</v>
      </c>
      <c r="AE72" s="1" t="s">
        <v>127</v>
      </c>
    </row>
    <row r="73" spans="1:31" s="64" customFormat="1" ht="21" customHeight="1" x14ac:dyDescent="0.2">
      <c r="A73" s="362" t="s">
        <v>128</v>
      </c>
      <c r="B73" s="362"/>
      <c r="C73" s="251"/>
      <c r="D73" s="237">
        <f t="shared" ref="D73:I73" si="2">SUM(D69:D72)</f>
        <v>180</v>
      </c>
      <c r="E73" s="238">
        <f t="shared" si="2"/>
        <v>16</v>
      </c>
      <c r="F73" s="238">
        <f t="shared" si="2"/>
        <v>164</v>
      </c>
      <c r="G73" s="238">
        <f t="shared" si="2"/>
        <v>0</v>
      </c>
      <c r="H73" s="238">
        <f t="shared" si="2"/>
        <v>0</v>
      </c>
      <c r="I73" s="239">
        <f t="shared" si="2"/>
        <v>0</v>
      </c>
      <c r="J73" s="248">
        <v>10</v>
      </c>
      <c r="K73" s="241">
        <f>SUM(K69:K72)</f>
        <v>16</v>
      </c>
      <c r="L73" s="242">
        <f>SUM(L69:L72)</f>
        <v>16</v>
      </c>
      <c r="M73" s="243">
        <v>2</v>
      </c>
      <c r="N73" s="244">
        <f>SUM(N69:N72)</f>
        <v>0</v>
      </c>
      <c r="O73" s="245">
        <f>SUM(O69:O72)</f>
        <v>14</v>
      </c>
      <c r="P73" s="246">
        <v>1</v>
      </c>
      <c r="Q73" s="247">
        <f>SUM(Q69:Q72)</f>
        <v>0</v>
      </c>
      <c r="R73" s="242">
        <v>32</v>
      </c>
      <c r="S73" s="243">
        <f>SUM(S69:S72)</f>
        <v>2</v>
      </c>
      <c r="T73" s="244">
        <f>SUM(T69:T72)</f>
        <v>0</v>
      </c>
      <c r="U73" s="245">
        <v>42</v>
      </c>
      <c r="V73" s="246">
        <f t="shared" ref="V73:AB73" si="3">SUM(V69:V72)</f>
        <v>3</v>
      </c>
      <c r="W73" s="247">
        <f t="shared" si="3"/>
        <v>0</v>
      </c>
      <c r="X73" s="242">
        <f t="shared" si="3"/>
        <v>32</v>
      </c>
      <c r="Y73" s="243">
        <f t="shared" si="3"/>
        <v>1</v>
      </c>
      <c r="Z73" s="244">
        <f t="shared" si="3"/>
        <v>0</v>
      </c>
      <c r="AA73" s="245">
        <f t="shared" si="3"/>
        <v>28</v>
      </c>
      <c r="AB73" s="243">
        <f t="shared" si="3"/>
        <v>1</v>
      </c>
      <c r="AC73" s="63"/>
    </row>
    <row r="74" spans="1:31" ht="21.95" customHeight="1" x14ac:dyDescent="0.2">
      <c r="A74" s="363" t="s">
        <v>129</v>
      </c>
      <c r="B74" s="363"/>
      <c r="C74" s="363"/>
      <c r="D74" s="252">
        <v>1325</v>
      </c>
      <c r="E74" s="253">
        <v>973</v>
      </c>
      <c r="F74" s="253">
        <v>331</v>
      </c>
      <c r="G74" s="253">
        <f>SUM(G33,G63,G73)</f>
        <v>0</v>
      </c>
      <c r="H74" s="253">
        <f>SUM(H33,H63,H73)</f>
        <v>0</v>
      </c>
      <c r="I74" s="254">
        <f>SUM(I33,I63,I73)</f>
        <v>21</v>
      </c>
      <c r="J74" s="255">
        <v>180</v>
      </c>
      <c r="K74" s="364">
        <f>SUM(K33:L33,K63:L63,K73:L73)</f>
        <v>232</v>
      </c>
      <c r="L74" s="364"/>
      <c r="M74" s="256">
        <v>29</v>
      </c>
      <c r="N74" s="365">
        <v>203</v>
      </c>
      <c r="O74" s="365"/>
      <c r="P74" s="257">
        <v>31</v>
      </c>
      <c r="Q74" s="366">
        <v>224</v>
      </c>
      <c r="R74" s="366"/>
      <c r="S74" s="256">
        <v>29</v>
      </c>
      <c r="T74" s="365">
        <v>203</v>
      </c>
      <c r="U74" s="365"/>
      <c r="V74" s="257">
        <v>31</v>
      </c>
      <c r="W74" s="366">
        <f>SUM(W33:X33,W63:X63,W73:X73)</f>
        <v>232</v>
      </c>
      <c r="X74" s="366"/>
      <c r="Y74" s="256">
        <v>28</v>
      </c>
      <c r="Z74" s="365">
        <f>SUM(Z33:AA33,Z63:AA63,Z73:AA73)</f>
        <v>231</v>
      </c>
      <c r="AA74" s="365"/>
      <c r="AB74" s="256">
        <v>32</v>
      </c>
      <c r="AC74" s="80"/>
    </row>
    <row r="75" spans="1:31" ht="21.95" customHeight="1" x14ac:dyDescent="0.2">
      <c r="A75" s="356" t="s">
        <v>130</v>
      </c>
      <c r="B75" s="356"/>
      <c r="C75" s="356"/>
      <c r="D75" s="356"/>
      <c r="E75" s="356"/>
      <c r="F75" s="356"/>
      <c r="G75" s="356"/>
      <c r="H75" s="356"/>
      <c r="I75" s="356"/>
      <c r="J75" s="356"/>
      <c r="K75" s="357">
        <v>435</v>
      </c>
      <c r="L75" s="357"/>
      <c r="M75" s="357"/>
      <c r="N75" s="357"/>
      <c r="O75" s="357"/>
      <c r="P75" s="357"/>
      <c r="Q75" s="358">
        <v>427</v>
      </c>
      <c r="R75" s="358"/>
      <c r="S75" s="358"/>
      <c r="T75" s="358"/>
      <c r="U75" s="358"/>
      <c r="V75" s="358"/>
      <c r="W75" s="359">
        <v>463</v>
      </c>
      <c r="X75" s="359"/>
      <c r="Y75" s="359"/>
      <c r="Z75" s="359"/>
      <c r="AA75" s="359"/>
      <c r="AB75" s="359"/>
      <c r="AC75" s="81"/>
    </row>
    <row r="76" spans="1:31" s="6" customFormat="1" ht="21.95" customHeight="1" x14ac:dyDescent="0.2">
      <c r="A76" s="349" t="s">
        <v>131</v>
      </c>
      <c r="B76" s="349"/>
      <c r="C76" s="349"/>
      <c r="D76" s="349"/>
      <c r="E76" s="349"/>
      <c r="F76" s="349"/>
      <c r="G76" s="349"/>
      <c r="H76" s="349"/>
      <c r="I76" s="349"/>
      <c r="J76" s="349"/>
      <c r="K76" s="350">
        <v>1325</v>
      </c>
      <c r="L76" s="350"/>
      <c r="M76" s="350"/>
      <c r="N76" s="350"/>
      <c r="O76" s="350"/>
      <c r="P76" s="350"/>
      <c r="Q76" s="350"/>
      <c r="R76" s="350"/>
      <c r="S76" s="350"/>
      <c r="T76" s="350"/>
      <c r="U76" s="350"/>
      <c r="V76" s="350"/>
      <c r="W76" s="350"/>
      <c r="X76" s="350"/>
      <c r="Y76" s="350"/>
      <c r="Z76" s="350"/>
      <c r="AA76" s="350"/>
      <c r="AB76" s="350"/>
      <c r="AC76" s="82"/>
    </row>
    <row r="77" spans="1:31" s="6" customFormat="1" ht="14.25" customHeight="1" x14ac:dyDescent="0.2">
      <c r="A77" s="351"/>
      <c r="B77" s="351"/>
      <c r="C77" s="351"/>
      <c r="D77" s="351"/>
      <c r="E77" s="351"/>
      <c r="F77" s="351"/>
      <c r="G77" s="351"/>
      <c r="H77" s="351"/>
      <c r="I77" s="351"/>
      <c r="J77" s="351"/>
      <c r="K77" s="351"/>
      <c r="L77" s="351"/>
      <c r="M77" s="351"/>
      <c r="N77" s="351"/>
      <c r="O77" s="351"/>
      <c r="P77" s="351"/>
      <c r="Q77" s="351"/>
      <c r="R77" s="351"/>
      <c r="S77" s="351"/>
      <c r="T77" s="351"/>
      <c r="U77" s="351"/>
      <c r="V77" s="351"/>
      <c r="W77" s="351"/>
      <c r="X77" s="351"/>
      <c r="Y77" s="351"/>
      <c r="Z77" s="351"/>
      <c r="AA77" s="351"/>
      <c r="AB77" s="351"/>
      <c r="AC77" s="83"/>
    </row>
    <row r="78" spans="1:31" s="6" customFormat="1" ht="14.25" customHeight="1" x14ac:dyDescent="0.2">
      <c r="A78" s="148"/>
      <c r="B78" s="148" t="s">
        <v>132</v>
      </c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83"/>
    </row>
    <row r="79" spans="1:31" ht="20.25" customHeight="1" x14ac:dyDescent="0.2">
      <c r="A79" s="352"/>
      <c r="B79" s="352"/>
      <c r="C79" s="352"/>
      <c r="D79" s="352"/>
      <c r="E79" s="352"/>
      <c r="F79" s="352"/>
      <c r="G79" s="352"/>
      <c r="H79" s="352"/>
      <c r="I79" s="352"/>
      <c r="J79" s="352"/>
      <c r="K79" s="353">
        <v>0</v>
      </c>
      <c r="L79" s="353"/>
      <c r="M79" s="353"/>
      <c r="N79" s="354" t="s">
        <v>29</v>
      </c>
      <c r="O79" s="354"/>
      <c r="P79" s="354"/>
      <c r="Q79" s="353">
        <v>0</v>
      </c>
      <c r="R79" s="353"/>
      <c r="S79" s="353"/>
      <c r="T79" s="354" t="s">
        <v>29</v>
      </c>
      <c r="U79" s="354"/>
      <c r="V79" s="354"/>
      <c r="W79" s="353">
        <v>0</v>
      </c>
      <c r="X79" s="353"/>
      <c r="Y79" s="353"/>
      <c r="Z79" s="354" t="s">
        <v>29</v>
      </c>
      <c r="AA79" s="354"/>
      <c r="AB79" s="354"/>
      <c r="AC79" s="84"/>
    </row>
    <row r="80" spans="1:31" customFormat="1" ht="33" customHeight="1" x14ac:dyDescent="0.2">
      <c r="B80" s="85" t="s">
        <v>133</v>
      </c>
      <c r="K80" t="s">
        <v>134</v>
      </c>
    </row>
    <row r="81" spans="2:29" customFormat="1" ht="6.6" customHeight="1" x14ac:dyDescent="0.2">
      <c r="B81" s="85"/>
    </row>
    <row r="82" spans="2:29" customFormat="1" ht="21" customHeight="1" x14ac:dyDescent="0.2">
      <c r="B82" s="85" t="s">
        <v>135</v>
      </c>
    </row>
    <row r="83" spans="2:29" ht="6.6" customHeight="1" x14ac:dyDescent="0.2">
      <c r="B83" s="6"/>
      <c r="T83" s="147"/>
      <c r="U83" s="147"/>
      <c r="V83" s="147"/>
      <c r="W83" s="147"/>
      <c r="X83" s="147"/>
      <c r="Y83" s="147"/>
      <c r="Z83" s="147"/>
      <c r="AA83" s="147"/>
    </row>
    <row r="84" spans="2:29" ht="12.95" customHeight="1" x14ac:dyDescent="0.2">
      <c r="T84" s="86"/>
      <c r="U84" s="86"/>
      <c r="V84" s="86"/>
      <c r="W84" s="86"/>
      <c r="X84" s="86"/>
      <c r="Y84" s="86"/>
      <c r="Z84" s="86"/>
      <c r="AA84" s="86"/>
    </row>
    <row r="85" spans="2:29" ht="12.95" customHeight="1" x14ac:dyDescent="0.2">
      <c r="B85" s="87" t="s">
        <v>136</v>
      </c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2:29" ht="12.95" customHeight="1" x14ac:dyDescent="0.2">
      <c r="B86" s="88" t="s">
        <v>137</v>
      </c>
      <c r="L86" s="355" t="s">
        <v>138</v>
      </c>
      <c r="M86" s="355"/>
      <c r="N86" s="355"/>
      <c r="O86" s="355"/>
      <c r="P86" s="355"/>
      <c r="Q86" s="355"/>
      <c r="R86" s="355"/>
      <c r="S86" s="355"/>
      <c r="T86" s="86"/>
      <c r="U86" s="355" t="s">
        <v>138</v>
      </c>
      <c r="V86" s="355"/>
      <c r="W86" s="355"/>
      <c r="X86" s="355"/>
      <c r="Y86" s="355"/>
      <c r="Z86" s="355"/>
      <c r="AA86" s="355"/>
      <c r="AB86" s="355"/>
      <c r="AC86" s="147"/>
    </row>
    <row r="87" spans="2:29" ht="12.95" customHeight="1" x14ac:dyDescent="0.2">
      <c r="B87" s="88" t="s">
        <v>139</v>
      </c>
      <c r="L87" s="348" t="s">
        <v>140</v>
      </c>
      <c r="M87" s="348"/>
      <c r="N87" s="348"/>
      <c r="O87" s="348"/>
      <c r="P87" s="348"/>
      <c r="Q87" s="348"/>
      <c r="R87" s="348"/>
      <c r="S87" s="348"/>
      <c r="U87" s="348" t="s">
        <v>141</v>
      </c>
      <c r="V87" s="348"/>
      <c r="W87" s="348"/>
      <c r="X87" s="348"/>
      <c r="Y87" s="348"/>
      <c r="Z87" s="348"/>
      <c r="AA87" s="348"/>
      <c r="AB87" s="348"/>
      <c r="AC87" s="86"/>
    </row>
    <row r="88" spans="2:29" x14ac:dyDescent="0.2">
      <c r="B88" s="88" t="s">
        <v>142</v>
      </c>
    </row>
  </sheetData>
  <sheetProtection selectLockedCells="1" selectUnlockedCells="1"/>
  <mergeCells count="100">
    <mergeCell ref="B1:M1"/>
    <mergeCell ref="B2:M2"/>
    <mergeCell ref="B3:M3"/>
    <mergeCell ref="A7:A8"/>
    <mergeCell ref="B7:J8"/>
    <mergeCell ref="K7:P7"/>
    <mergeCell ref="J9:J10"/>
    <mergeCell ref="K9:M9"/>
    <mergeCell ref="N9:P9"/>
    <mergeCell ref="Q7:V7"/>
    <mergeCell ref="W7:AB7"/>
    <mergeCell ref="K8:M8"/>
    <mergeCell ref="N8:P8"/>
    <mergeCell ref="Q8:S8"/>
    <mergeCell ref="T8:V8"/>
    <mergeCell ref="W8:Y8"/>
    <mergeCell ref="Z8:AB8"/>
    <mergeCell ref="A9:A10"/>
    <mergeCell ref="B9:B10"/>
    <mergeCell ref="C9:C10"/>
    <mergeCell ref="D9:D10"/>
    <mergeCell ref="E9:I9"/>
    <mergeCell ref="Z36:AB36"/>
    <mergeCell ref="Q9:S9"/>
    <mergeCell ref="T9:V9"/>
    <mergeCell ref="Q35:V35"/>
    <mergeCell ref="W35:AB35"/>
    <mergeCell ref="Z9:AB9"/>
    <mergeCell ref="Q36:S36"/>
    <mergeCell ref="T36:V36"/>
    <mergeCell ref="W9:Y9"/>
    <mergeCell ref="W36:Y36"/>
    <mergeCell ref="A33:B33"/>
    <mergeCell ref="A35:A36"/>
    <mergeCell ref="B35:J36"/>
    <mergeCell ref="K37:M37"/>
    <mergeCell ref="C37:C38"/>
    <mergeCell ref="D37:D38"/>
    <mergeCell ref="E37:I37"/>
    <mergeCell ref="J37:J38"/>
    <mergeCell ref="K35:P35"/>
    <mergeCell ref="K36:M36"/>
    <mergeCell ref="N37:P37"/>
    <mergeCell ref="A37:A38"/>
    <mergeCell ref="B37:B38"/>
    <mergeCell ref="N36:P36"/>
    <mergeCell ref="A63:B63"/>
    <mergeCell ref="A65:A66"/>
    <mergeCell ref="B65:J66"/>
    <mergeCell ref="K65:P65"/>
    <mergeCell ref="K66:M66"/>
    <mergeCell ref="N66:P66"/>
    <mergeCell ref="Q37:S37"/>
    <mergeCell ref="T37:V37"/>
    <mergeCell ref="W37:Y37"/>
    <mergeCell ref="Z37:AB37"/>
    <mergeCell ref="Q65:V65"/>
    <mergeCell ref="W65:AB65"/>
    <mergeCell ref="J67:J68"/>
    <mergeCell ref="K67:M67"/>
    <mergeCell ref="N67:P67"/>
    <mergeCell ref="W66:Y66"/>
    <mergeCell ref="Z66:AB66"/>
    <mergeCell ref="Q66:S66"/>
    <mergeCell ref="T66:V66"/>
    <mergeCell ref="A67:A68"/>
    <mergeCell ref="B67:B68"/>
    <mergeCell ref="C67:C68"/>
    <mergeCell ref="D67:D68"/>
    <mergeCell ref="E67:I67"/>
    <mergeCell ref="A75:J75"/>
    <mergeCell ref="K75:P75"/>
    <mergeCell ref="Q75:V75"/>
    <mergeCell ref="W75:AB75"/>
    <mergeCell ref="Q67:S67"/>
    <mergeCell ref="T67:V67"/>
    <mergeCell ref="A73:B73"/>
    <mergeCell ref="A74:C74"/>
    <mergeCell ref="K74:L74"/>
    <mergeCell ref="N74:O74"/>
    <mergeCell ref="W74:X74"/>
    <mergeCell ref="Z74:AA74"/>
    <mergeCell ref="Q74:R74"/>
    <mergeCell ref="T74:U74"/>
    <mergeCell ref="W67:Y67"/>
    <mergeCell ref="Z67:AB67"/>
    <mergeCell ref="L87:S87"/>
    <mergeCell ref="U87:AB87"/>
    <mergeCell ref="A76:J76"/>
    <mergeCell ref="K76:AB76"/>
    <mergeCell ref="A77:AB77"/>
    <mergeCell ref="A79:J79"/>
    <mergeCell ref="K79:M79"/>
    <mergeCell ref="N79:P79"/>
    <mergeCell ref="L86:S86"/>
    <mergeCell ref="U86:AB86"/>
    <mergeCell ref="Q79:S79"/>
    <mergeCell ref="T79:V79"/>
    <mergeCell ref="W79:Y79"/>
    <mergeCell ref="Z79:AB79"/>
  </mergeCells>
  <phoneticPr fontId="7" type="noConversion"/>
  <printOptions horizontalCentered="1"/>
  <pageMargins left="0.27569444444444446" right="0.27569444444444446" top="0.59027777777777779" bottom="0.39305555555555555" header="0.51180555555555551" footer="0.19652777777777777"/>
  <pageSetup paperSize="9" firstPageNumber="0" orientation="landscape" horizontalDpi="300" verticalDpi="300"/>
  <headerFooter alignWithMargins="0">
    <oddFooter>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7"/>
  </sheetPr>
  <dimension ref="A1:AD71"/>
  <sheetViews>
    <sheetView topLeftCell="B1" zoomScaleNormal="85" zoomScaleSheetLayoutView="100" workbookViewId="0">
      <selection activeCell="AA20" sqref="AA20"/>
    </sheetView>
  </sheetViews>
  <sheetFormatPr defaultColWidth="8.85546875" defaultRowHeight="12.75" x14ac:dyDescent="0.2"/>
  <cols>
    <col min="1" max="1" width="3" style="1" customWidth="1"/>
    <col min="2" max="2" width="44.85546875" style="1" customWidth="1"/>
    <col min="3" max="3" width="3.7109375" style="1" customWidth="1"/>
    <col min="4" max="4" width="6.28515625" style="1" customWidth="1"/>
    <col min="5" max="9" width="4.140625" style="1" customWidth="1"/>
    <col min="10" max="10" width="6.28515625" style="1" customWidth="1"/>
    <col min="11" max="22" width="4.28515625" style="1" customWidth="1"/>
    <col min="23" max="23" width="6.85546875" style="1" customWidth="1"/>
    <col min="24" max="16384" width="8.85546875" style="1"/>
  </cols>
  <sheetData>
    <row r="1" spans="1:30" s="6" customFormat="1" ht="17.25" customHeight="1" x14ac:dyDescent="0.2">
      <c r="A1" s="145"/>
      <c r="B1" s="393" t="s">
        <v>0</v>
      </c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146" t="s">
        <v>143</v>
      </c>
      <c r="O1" s="146"/>
      <c r="P1" s="146"/>
      <c r="Q1" s="146"/>
      <c r="R1" s="89"/>
      <c r="S1" s="89"/>
      <c r="T1" s="89"/>
      <c r="U1" s="89"/>
      <c r="V1" s="89"/>
    </row>
    <row r="2" spans="1:30" s="6" customFormat="1" ht="17.25" customHeight="1" x14ac:dyDescent="0.2">
      <c r="A2" s="2"/>
      <c r="B2" s="393" t="s">
        <v>2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146" t="s">
        <v>144</v>
      </c>
      <c r="O2" s="146"/>
      <c r="P2" s="146"/>
      <c r="Q2" s="146"/>
      <c r="R2" s="7"/>
      <c r="S2" s="7"/>
      <c r="T2" s="7"/>
      <c r="U2" s="7"/>
      <c r="V2" s="7"/>
    </row>
    <row r="3" spans="1:30" s="6" customFormat="1" ht="17.25" customHeight="1" x14ac:dyDescent="0.2">
      <c r="A3" s="146"/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146" t="s">
        <v>4</v>
      </c>
      <c r="O3" s="146"/>
      <c r="P3" s="146"/>
      <c r="Q3" s="146"/>
      <c r="R3" s="7"/>
      <c r="S3" s="7"/>
      <c r="T3" s="7"/>
      <c r="U3" s="7"/>
      <c r="V3" s="7"/>
    </row>
    <row r="4" spans="1:30" ht="11.25" customHeight="1" x14ac:dyDescent="0.2">
      <c r="A4" s="13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1:30" ht="14.25" customHeight="1" x14ac:dyDescent="0.2">
      <c r="A5" s="384" t="s">
        <v>5</v>
      </c>
      <c r="B5" s="385" t="s">
        <v>6</v>
      </c>
      <c r="C5" s="385"/>
      <c r="D5" s="385"/>
      <c r="E5" s="385"/>
      <c r="F5" s="385"/>
      <c r="G5" s="385"/>
      <c r="H5" s="385"/>
      <c r="I5" s="385"/>
      <c r="J5" s="385"/>
      <c r="K5" s="386" t="s">
        <v>7</v>
      </c>
      <c r="L5" s="386"/>
      <c r="M5" s="386"/>
      <c r="N5" s="386"/>
      <c r="O5" s="386"/>
      <c r="P5" s="386"/>
      <c r="Q5" s="400" t="s">
        <v>8</v>
      </c>
      <c r="R5" s="400"/>
      <c r="S5" s="400"/>
      <c r="T5" s="400"/>
      <c r="U5" s="400"/>
      <c r="V5" s="400"/>
    </row>
    <row r="6" spans="1:30" ht="11.25" customHeight="1" x14ac:dyDescent="0.2">
      <c r="A6" s="384"/>
      <c r="B6" s="385"/>
      <c r="C6" s="385"/>
      <c r="D6" s="385"/>
      <c r="E6" s="385"/>
      <c r="F6" s="385"/>
      <c r="G6" s="385"/>
      <c r="H6" s="385"/>
      <c r="I6" s="385"/>
      <c r="J6" s="385"/>
      <c r="K6" s="391" t="s">
        <v>10</v>
      </c>
      <c r="L6" s="391"/>
      <c r="M6" s="391"/>
      <c r="N6" s="392" t="s">
        <v>11</v>
      </c>
      <c r="O6" s="392"/>
      <c r="P6" s="392"/>
      <c r="Q6" s="377" t="s">
        <v>12</v>
      </c>
      <c r="R6" s="377"/>
      <c r="S6" s="377"/>
      <c r="T6" s="378" t="s">
        <v>13</v>
      </c>
      <c r="U6" s="378"/>
      <c r="V6" s="378"/>
    </row>
    <row r="7" spans="1:30" ht="11.25" customHeight="1" x14ac:dyDescent="0.2">
      <c r="A7" s="369" t="s">
        <v>16</v>
      </c>
      <c r="B7" s="370" t="s">
        <v>73</v>
      </c>
      <c r="C7" s="371" t="s">
        <v>18</v>
      </c>
      <c r="D7" s="372" t="s">
        <v>19</v>
      </c>
      <c r="E7" s="373" t="s">
        <v>20</v>
      </c>
      <c r="F7" s="373"/>
      <c r="G7" s="373"/>
      <c r="H7" s="373"/>
      <c r="I7" s="373"/>
      <c r="J7" s="374" t="s">
        <v>21</v>
      </c>
      <c r="K7" s="375" t="s">
        <v>22</v>
      </c>
      <c r="L7" s="375"/>
      <c r="M7" s="375"/>
      <c r="N7" s="376" t="s">
        <v>23</v>
      </c>
      <c r="O7" s="376"/>
      <c r="P7" s="376"/>
      <c r="Q7" s="367" t="s">
        <v>22</v>
      </c>
      <c r="R7" s="367"/>
      <c r="S7" s="367"/>
      <c r="T7" s="368" t="s">
        <v>23</v>
      </c>
      <c r="U7" s="368"/>
      <c r="V7" s="368"/>
    </row>
    <row r="8" spans="1:30" s="20" customFormat="1" ht="29.25" customHeight="1" x14ac:dyDescent="0.2">
      <c r="A8" s="369"/>
      <c r="B8" s="370"/>
      <c r="C8" s="371"/>
      <c r="D8" s="372"/>
      <c r="E8" s="17" t="s">
        <v>74</v>
      </c>
      <c r="F8" s="17" t="s">
        <v>25</v>
      </c>
      <c r="G8" s="17" t="s">
        <v>145</v>
      </c>
      <c r="H8" s="17" t="s">
        <v>27</v>
      </c>
      <c r="I8" s="18" t="s">
        <v>28</v>
      </c>
      <c r="J8" s="374"/>
      <c r="K8" s="230" t="s">
        <v>24</v>
      </c>
      <c r="L8" s="231" t="s">
        <v>25</v>
      </c>
      <c r="M8" s="232" t="s">
        <v>29</v>
      </c>
      <c r="N8" s="233" t="s">
        <v>24</v>
      </c>
      <c r="O8" s="234" t="s">
        <v>25</v>
      </c>
      <c r="P8" s="235" t="s">
        <v>29</v>
      </c>
      <c r="Q8" s="236" t="s">
        <v>24</v>
      </c>
      <c r="R8" s="231" t="s">
        <v>25</v>
      </c>
      <c r="S8" s="232" t="s">
        <v>29</v>
      </c>
      <c r="T8" s="233" t="s">
        <v>24</v>
      </c>
      <c r="U8" s="234" t="s">
        <v>25</v>
      </c>
      <c r="V8" s="232" t="s">
        <v>29</v>
      </c>
    </row>
    <row r="9" spans="1:30" ht="20.25" customHeight="1" x14ac:dyDescent="0.2">
      <c r="A9" s="34">
        <v>1</v>
      </c>
      <c r="B9" s="35" t="s">
        <v>146</v>
      </c>
      <c r="C9" s="36" t="s">
        <v>39</v>
      </c>
      <c r="D9" s="34">
        <v>30</v>
      </c>
      <c r="E9" s="37">
        <v>30</v>
      </c>
      <c r="F9" s="37"/>
      <c r="G9" s="37"/>
      <c r="H9" s="37"/>
      <c r="I9" s="38"/>
      <c r="J9" s="39">
        <v>4</v>
      </c>
      <c r="K9" s="40"/>
      <c r="L9" s="41"/>
      <c r="M9" s="39"/>
      <c r="N9" s="42"/>
      <c r="O9" s="43"/>
      <c r="P9" s="44"/>
      <c r="Q9" s="45">
        <v>16</v>
      </c>
      <c r="R9" s="41"/>
      <c r="S9" s="39">
        <v>2</v>
      </c>
      <c r="T9" s="42">
        <v>14</v>
      </c>
      <c r="U9" s="43"/>
      <c r="V9" s="39">
        <v>2</v>
      </c>
      <c r="X9" s="1" t="s">
        <v>147</v>
      </c>
      <c r="AD9" s="1" t="s">
        <v>148</v>
      </c>
    </row>
    <row r="10" spans="1:30" ht="20.25" customHeight="1" x14ac:dyDescent="0.2">
      <c r="A10" s="34">
        <v>2</v>
      </c>
      <c r="B10" s="35" t="s">
        <v>149</v>
      </c>
      <c r="C10" s="36" t="s">
        <v>37</v>
      </c>
      <c r="D10" s="34">
        <v>14</v>
      </c>
      <c r="E10" s="37">
        <v>14</v>
      </c>
      <c r="F10" s="37"/>
      <c r="G10" s="37"/>
      <c r="H10" s="37"/>
      <c r="I10" s="38"/>
      <c r="J10" s="39">
        <v>2</v>
      </c>
      <c r="K10" s="40"/>
      <c r="L10" s="41"/>
      <c r="M10" s="39"/>
      <c r="N10" s="42">
        <v>14</v>
      </c>
      <c r="O10" s="43"/>
      <c r="P10" s="44">
        <v>2</v>
      </c>
      <c r="Q10" s="45"/>
      <c r="R10" s="41"/>
      <c r="S10" s="39"/>
      <c r="T10" s="42"/>
      <c r="U10" s="43"/>
      <c r="V10" s="39"/>
      <c r="X10" s="1" t="s">
        <v>79</v>
      </c>
    </row>
    <row r="11" spans="1:30" ht="20.25" customHeight="1" x14ac:dyDescent="0.2">
      <c r="A11" s="34">
        <v>3</v>
      </c>
      <c r="B11" s="35" t="s">
        <v>150</v>
      </c>
      <c r="C11" s="36" t="s">
        <v>37</v>
      </c>
      <c r="D11" s="34">
        <v>16</v>
      </c>
      <c r="E11" s="37">
        <v>16</v>
      </c>
      <c r="F11" s="37"/>
      <c r="G11" s="37"/>
      <c r="H11" s="37"/>
      <c r="I11" s="38"/>
      <c r="J11" s="39">
        <v>2</v>
      </c>
      <c r="K11" s="40"/>
      <c r="L11" s="41"/>
      <c r="M11" s="39"/>
      <c r="N11" s="42"/>
      <c r="O11" s="43"/>
      <c r="P11" s="44"/>
      <c r="Q11" s="45">
        <v>16</v>
      </c>
      <c r="R11" s="41"/>
      <c r="S11" s="39">
        <v>1</v>
      </c>
      <c r="T11" s="42"/>
      <c r="U11" s="43"/>
      <c r="V11" s="39"/>
      <c r="X11" s="1" t="s">
        <v>35</v>
      </c>
    </row>
    <row r="12" spans="1:30" ht="20.25" customHeight="1" x14ac:dyDescent="0.2">
      <c r="A12" s="34">
        <v>4</v>
      </c>
      <c r="B12" s="35" t="s">
        <v>151</v>
      </c>
      <c r="C12" s="90" t="s">
        <v>39</v>
      </c>
      <c r="D12" s="34">
        <v>14</v>
      </c>
      <c r="E12" s="37">
        <v>14</v>
      </c>
      <c r="F12" s="37"/>
      <c r="G12" s="37"/>
      <c r="H12" s="37"/>
      <c r="I12" s="38"/>
      <c r="J12" s="39">
        <v>1</v>
      </c>
      <c r="K12" s="40"/>
      <c r="L12" s="41"/>
      <c r="M12" s="39"/>
      <c r="N12" s="42"/>
      <c r="O12" s="43"/>
      <c r="P12" s="44"/>
      <c r="Q12" s="45"/>
      <c r="R12" s="41"/>
      <c r="S12" s="39"/>
      <c r="T12" s="42">
        <v>14</v>
      </c>
      <c r="U12" s="43"/>
      <c r="V12" s="39">
        <v>1</v>
      </c>
      <c r="X12" s="1" t="s">
        <v>152</v>
      </c>
    </row>
    <row r="13" spans="1:30" ht="20.25" customHeight="1" x14ac:dyDescent="0.2">
      <c r="A13" s="34">
        <v>5</v>
      </c>
      <c r="B13" s="35" t="s">
        <v>153</v>
      </c>
      <c r="C13" s="90" t="s">
        <v>103</v>
      </c>
      <c r="D13" s="34">
        <v>30</v>
      </c>
      <c r="E13" s="37">
        <v>30</v>
      </c>
      <c r="F13" s="37"/>
      <c r="G13" s="37"/>
      <c r="H13" s="37"/>
      <c r="I13" s="38"/>
      <c r="J13" s="39">
        <v>4</v>
      </c>
      <c r="K13" s="40">
        <v>16</v>
      </c>
      <c r="L13" s="41"/>
      <c r="M13" s="39">
        <v>2</v>
      </c>
      <c r="N13" s="42">
        <v>14</v>
      </c>
      <c r="O13" s="43"/>
      <c r="P13" s="44">
        <v>2</v>
      </c>
      <c r="Q13" s="45"/>
      <c r="R13" s="41"/>
      <c r="S13" s="39"/>
      <c r="T13" s="42"/>
      <c r="U13" s="43"/>
      <c r="V13" s="39"/>
      <c r="X13" s="1" t="s">
        <v>55</v>
      </c>
    </row>
    <row r="14" spans="1:30" ht="20.25" customHeight="1" x14ac:dyDescent="0.2">
      <c r="A14" s="34">
        <v>6</v>
      </c>
      <c r="B14" s="35" t="s">
        <v>154</v>
      </c>
      <c r="C14" s="90" t="s">
        <v>39</v>
      </c>
      <c r="D14" s="34">
        <v>14</v>
      </c>
      <c r="E14" s="37">
        <v>14</v>
      </c>
      <c r="F14" s="37"/>
      <c r="G14" s="37"/>
      <c r="H14" s="37"/>
      <c r="I14" s="38"/>
      <c r="J14" s="39">
        <v>1</v>
      </c>
      <c r="K14" s="40"/>
      <c r="L14" s="41"/>
      <c r="M14" s="39"/>
      <c r="N14" s="42"/>
      <c r="O14" s="43"/>
      <c r="P14" s="44"/>
      <c r="Q14" s="45"/>
      <c r="R14" s="41"/>
      <c r="S14" s="39"/>
      <c r="T14" s="42">
        <v>14</v>
      </c>
      <c r="U14" s="43"/>
      <c r="V14" s="39">
        <v>1</v>
      </c>
      <c r="X14" s="1" t="s">
        <v>67</v>
      </c>
    </row>
    <row r="15" spans="1:30" ht="20.25" customHeight="1" x14ac:dyDescent="0.2">
      <c r="A15" s="91">
        <v>7</v>
      </c>
      <c r="B15" s="92" t="s">
        <v>155</v>
      </c>
      <c r="C15" s="93" t="s">
        <v>37</v>
      </c>
      <c r="D15" s="34">
        <v>16</v>
      </c>
      <c r="E15" s="94">
        <v>16</v>
      </c>
      <c r="F15" s="94"/>
      <c r="G15" s="94"/>
      <c r="H15" s="94"/>
      <c r="I15" s="95"/>
      <c r="J15" s="39">
        <v>2</v>
      </c>
      <c r="K15" s="54"/>
      <c r="L15" s="55"/>
      <c r="M15" s="53"/>
      <c r="N15" s="56"/>
      <c r="O15" s="57"/>
      <c r="P15" s="58"/>
      <c r="Q15" s="59">
        <v>16</v>
      </c>
      <c r="R15" s="55"/>
      <c r="S15" s="53">
        <v>2</v>
      </c>
      <c r="T15" s="56"/>
      <c r="U15" s="57"/>
      <c r="V15" s="53"/>
      <c r="X15" s="1" t="s">
        <v>156</v>
      </c>
    </row>
    <row r="16" spans="1:30" s="64" customFormat="1" ht="20.25" customHeight="1" x14ac:dyDescent="0.2">
      <c r="A16" s="383" t="s">
        <v>70</v>
      </c>
      <c r="B16" s="383"/>
      <c r="C16" s="222"/>
      <c r="D16" s="237">
        <f>SUM(D9:D15)</f>
        <v>134</v>
      </c>
      <c r="E16" s="238">
        <f t="shared" ref="E16:J16" si="0">SUM(E9:E15)</f>
        <v>134</v>
      </c>
      <c r="F16" s="238">
        <f t="shared" si="0"/>
        <v>0</v>
      </c>
      <c r="G16" s="238">
        <f t="shared" si="0"/>
        <v>0</v>
      </c>
      <c r="H16" s="238">
        <f t="shared" si="0"/>
        <v>0</v>
      </c>
      <c r="I16" s="239">
        <f t="shared" si="0"/>
        <v>0</v>
      </c>
      <c r="J16" s="240">
        <f t="shared" si="0"/>
        <v>16</v>
      </c>
      <c r="K16" s="241">
        <f t="shared" ref="K16:V16" si="1">SUM(K9:K15)</f>
        <v>16</v>
      </c>
      <c r="L16" s="242">
        <f t="shared" si="1"/>
        <v>0</v>
      </c>
      <c r="M16" s="243">
        <f t="shared" si="1"/>
        <v>2</v>
      </c>
      <c r="N16" s="244">
        <f>SUM(N9:N15)</f>
        <v>28</v>
      </c>
      <c r="O16" s="245">
        <f t="shared" si="1"/>
        <v>0</v>
      </c>
      <c r="P16" s="246">
        <f t="shared" si="1"/>
        <v>4</v>
      </c>
      <c r="Q16" s="247">
        <f t="shared" si="1"/>
        <v>48</v>
      </c>
      <c r="R16" s="242">
        <f t="shared" si="1"/>
        <v>0</v>
      </c>
      <c r="S16" s="243">
        <f t="shared" si="1"/>
        <v>5</v>
      </c>
      <c r="T16" s="244">
        <f t="shared" si="1"/>
        <v>42</v>
      </c>
      <c r="U16" s="245">
        <f t="shared" si="1"/>
        <v>0</v>
      </c>
      <c r="V16" s="243">
        <f t="shared" si="1"/>
        <v>4</v>
      </c>
    </row>
    <row r="17" spans="1:24" s="64" customFormat="1" ht="11.25" customHeight="1" x14ac:dyDescent="0.2">
      <c r="A17" s="65"/>
      <c r="B17" s="65"/>
      <c r="C17" s="66"/>
      <c r="D17" s="66"/>
      <c r="E17" s="66"/>
      <c r="F17" s="66"/>
      <c r="G17" s="66"/>
      <c r="H17" s="66"/>
      <c r="I17" s="66"/>
      <c r="J17" s="67"/>
      <c r="K17" s="249"/>
      <c r="L17" s="249"/>
      <c r="M17" s="250"/>
      <c r="N17" s="249"/>
      <c r="O17" s="249"/>
      <c r="P17" s="250"/>
      <c r="Q17" s="249"/>
      <c r="R17" s="249"/>
      <c r="S17" s="250"/>
      <c r="T17" s="249"/>
      <c r="U17" s="249"/>
      <c r="V17" s="250"/>
    </row>
    <row r="18" spans="1:24" ht="14.25" customHeight="1" x14ac:dyDescent="0.2">
      <c r="A18" s="384" t="s">
        <v>71</v>
      </c>
      <c r="B18" s="385" t="s">
        <v>72</v>
      </c>
      <c r="C18" s="385"/>
      <c r="D18" s="385"/>
      <c r="E18" s="385"/>
      <c r="F18" s="385"/>
      <c r="G18" s="385"/>
      <c r="H18" s="385"/>
      <c r="I18" s="385"/>
      <c r="J18" s="385"/>
      <c r="K18" s="386" t="s">
        <v>7</v>
      </c>
      <c r="L18" s="386"/>
      <c r="M18" s="386"/>
      <c r="N18" s="386"/>
      <c r="O18" s="386"/>
      <c r="P18" s="386"/>
      <c r="Q18" s="400" t="s">
        <v>8</v>
      </c>
      <c r="R18" s="400"/>
      <c r="S18" s="400"/>
      <c r="T18" s="400"/>
      <c r="U18" s="400"/>
      <c r="V18" s="400"/>
    </row>
    <row r="19" spans="1:24" ht="11.25" customHeight="1" x14ac:dyDescent="0.2">
      <c r="A19" s="384"/>
      <c r="B19" s="385"/>
      <c r="C19" s="385"/>
      <c r="D19" s="385"/>
      <c r="E19" s="385"/>
      <c r="F19" s="385"/>
      <c r="G19" s="385"/>
      <c r="H19" s="385"/>
      <c r="I19" s="385"/>
      <c r="J19" s="385"/>
      <c r="K19" s="387" t="s">
        <v>10</v>
      </c>
      <c r="L19" s="387"/>
      <c r="M19" s="387"/>
      <c r="N19" s="388" t="s">
        <v>11</v>
      </c>
      <c r="O19" s="388"/>
      <c r="P19" s="388"/>
      <c r="Q19" s="389" t="s">
        <v>12</v>
      </c>
      <c r="R19" s="389"/>
      <c r="S19" s="389"/>
      <c r="T19" s="378" t="s">
        <v>13</v>
      </c>
      <c r="U19" s="378"/>
      <c r="V19" s="378"/>
    </row>
    <row r="20" spans="1:24" ht="11.25" customHeight="1" x14ac:dyDescent="0.2">
      <c r="A20" s="369" t="s">
        <v>16</v>
      </c>
      <c r="B20" s="370" t="s">
        <v>73</v>
      </c>
      <c r="C20" s="371" t="s">
        <v>18</v>
      </c>
      <c r="D20" s="372" t="s">
        <v>19</v>
      </c>
      <c r="E20" s="373" t="s">
        <v>20</v>
      </c>
      <c r="F20" s="373"/>
      <c r="G20" s="373"/>
      <c r="H20" s="373"/>
      <c r="I20" s="373"/>
      <c r="J20" s="374" t="s">
        <v>21</v>
      </c>
      <c r="K20" s="375" t="s">
        <v>22</v>
      </c>
      <c r="L20" s="375"/>
      <c r="M20" s="375"/>
      <c r="N20" s="376" t="s">
        <v>23</v>
      </c>
      <c r="O20" s="376"/>
      <c r="P20" s="376"/>
      <c r="Q20" s="360" t="s">
        <v>22</v>
      </c>
      <c r="R20" s="360"/>
      <c r="S20" s="360"/>
      <c r="T20" s="368" t="s">
        <v>23</v>
      </c>
      <c r="U20" s="368"/>
      <c r="V20" s="368"/>
    </row>
    <row r="21" spans="1:24" s="20" customFormat="1" ht="29.25" customHeight="1" x14ac:dyDescent="0.2">
      <c r="A21" s="369"/>
      <c r="B21" s="370"/>
      <c r="C21" s="371"/>
      <c r="D21" s="372"/>
      <c r="E21" s="17" t="s">
        <v>74</v>
      </c>
      <c r="F21" s="17" t="s">
        <v>25</v>
      </c>
      <c r="G21" s="17" t="s">
        <v>145</v>
      </c>
      <c r="H21" s="17" t="s">
        <v>27</v>
      </c>
      <c r="I21" s="18" t="s">
        <v>28</v>
      </c>
      <c r="J21" s="374"/>
      <c r="K21" s="230" t="s">
        <v>24</v>
      </c>
      <c r="L21" s="231" t="s">
        <v>25</v>
      </c>
      <c r="M21" s="232" t="s">
        <v>29</v>
      </c>
      <c r="N21" s="233" t="s">
        <v>24</v>
      </c>
      <c r="O21" s="234" t="s">
        <v>25</v>
      </c>
      <c r="P21" s="235" t="s">
        <v>29</v>
      </c>
      <c r="Q21" s="230" t="s">
        <v>24</v>
      </c>
      <c r="R21" s="231" t="s">
        <v>25</v>
      </c>
      <c r="S21" s="232" t="s">
        <v>29</v>
      </c>
      <c r="T21" s="233" t="s">
        <v>24</v>
      </c>
      <c r="U21" s="234" t="s">
        <v>25</v>
      </c>
      <c r="V21" s="232" t="s">
        <v>29</v>
      </c>
    </row>
    <row r="22" spans="1:24" ht="20.25" customHeight="1" x14ac:dyDescent="0.2">
      <c r="A22" s="34">
        <v>8</v>
      </c>
      <c r="B22" s="35" t="s">
        <v>157</v>
      </c>
      <c r="C22" s="36" t="s">
        <v>32</v>
      </c>
      <c r="D22" s="34">
        <v>14</v>
      </c>
      <c r="E22" s="37">
        <v>14</v>
      </c>
      <c r="F22" s="37"/>
      <c r="G22" s="37"/>
      <c r="H22" s="37"/>
      <c r="I22" s="38"/>
      <c r="J22" s="39">
        <v>2</v>
      </c>
      <c r="K22" s="40"/>
      <c r="L22" s="41"/>
      <c r="M22" s="39"/>
      <c r="N22" s="42">
        <v>14</v>
      </c>
      <c r="O22" s="43"/>
      <c r="P22" s="44">
        <v>2</v>
      </c>
      <c r="Q22" s="45"/>
      <c r="R22" s="41"/>
      <c r="S22" s="39"/>
      <c r="T22" s="42"/>
      <c r="U22" s="43"/>
      <c r="V22" s="39"/>
      <c r="X22" s="1" t="s">
        <v>158</v>
      </c>
    </row>
    <row r="23" spans="1:24" ht="20.25" customHeight="1" x14ac:dyDescent="0.2">
      <c r="A23" s="34">
        <v>9</v>
      </c>
      <c r="B23" s="35" t="s">
        <v>159</v>
      </c>
      <c r="C23" s="36"/>
      <c r="D23" s="34">
        <v>16</v>
      </c>
      <c r="E23" s="37">
        <v>16</v>
      </c>
      <c r="F23" s="37"/>
      <c r="G23" s="37"/>
      <c r="H23" s="37"/>
      <c r="I23" s="38"/>
      <c r="J23" s="39">
        <v>2</v>
      </c>
      <c r="K23" s="40"/>
      <c r="L23" s="41"/>
      <c r="M23" s="39"/>
      <c r="N23" s="42"/>
      <c r="O23" s="43"/>
      <c r="P23" s="44"/>
      <c r="Q23" s="45"/>
      <c r="R23" s="41"/>
      <c r="S23" s="39"/>
      <c r="T23" s="42">
        <v>14</v>
      </c>
      <c r="U23" s="43"/>
      <c r="V23" s="39">
        <v>2</v>
      </c>
      <c r="X23" s="1" t="s">
        <v>160</v>
      </c>
    </row>
    <row r="24" spans="1:24" ht="20.25" customHeight="1" x14ac:dyDescent="0.2">
      <c r="A24" s="34">
        <v>10</v>
      </c>
      <c r="B24" s="35" t="s">
        <v>161</v>
      </c>
      <c r="C24" s="36" t="s">
        <v>39</v>
      </c>
      <c r="D24" s="34">
        <v>14</v>
      </c>
      <c r="E24" s="37">
        <v>14</v>
      </c>
      <c r="F24" s="37"/>
      <c r="G24" s="37"/>
      <c r="H24" s="37"/>
      <c r="I24" s="38"/>
      <c r="J24" s="39">
        <v>3</v>
      </c>
      <c r="K24" s="40">
        <v>16</v>
      </c>
      <c r="L24" s="41"/>
      <c r="M24" s="39">
        <v>3</v>
      </c>
      <c r="N24" s="42"/>
      <c r="O24" s="43"/>
      <c r="P24" s="44"/>
      <c r="Q24" s="45"/>
      <c r="R24" s="41"/>
      <c r="S24" s="39"/>
      <c r="T24" s="42"/>
      <c r="U24" s="43"/>
      <c r="V24" s="39"/>
      <c r="X24" s="1" t="s">
        <v>158</v>
      </c>
    </row>
    <row r="25" spans="1:24" ht="20.25" customHeight="1" x14ac:dyDescent="0.2">
      <c r="A25" s="34">
        <v>11</v>
      </c>
      <c r="B25" s="35" t="s">
        <v>162</v>
      </c>
      <c r="C25" s="36" t="s">
        <v>37</v>
      </c>
      <c r="D25" s="34">
        <v>16</v>
      </c>
      <c r="E25" s="37">
        <v>16</v>
      </c>
      <c r="F25" s="37"/>
      <c r="G25" s="37"/>
      <c r="H25" s="37"/>
      <c r="I25" s="38"/>
      <c r="J25" s="39">
        <v>2</v>
      </c>
      <c r="K25" s="40">
        <v>16</v>
      </c>
      <c r="L25" s="41"/>
      <c r="M25" s="39">
        <v>2</v>
      </c>
      <c r="N25" s="42"/>
      <c r="O25" s="43"/>
      <c r="P25" s="96"/>
      <c r="Q25" s="45"/>
      <c r="R25" s="41"/>
      <c r="S25" s="38"/>
      <c r="T25" s="42"/>
      <c r="U25" s="43"/>
      <c r="V25" s="38"/>
      <c r="X25" s="1" t="s">
        <v>33</v>
      </c>
    </row>
    <row r="26" spans="1:24" ht="20.25" customHeight="1" x14ac:dyDescent="0.2">
      <c r="A26" s="34">
        <v>12</v>
      </c>
      <c r="B26" s="35" t="s">
        <v>163</v>
      </c>
      <c r="C26" s="36"/>
      <c r="D26" s="34">
        <v>14</v>
      </c>
      <c r="E26" s="37">
        <v>14</v>
      </c>
      <c r="F26" s="37"/>
      <c r="G26" s="37"/>
      <c r="H26" s="37"/>
      <c r="I26" s="38"/>
      <c r="J26" s="39">
        <v>1</v>
      </c>
      <c r="K26" s="40"/>
      <c r="L26" s="41"/>
      <c r="M26" s="38"/>
      <c r="N26" s="42">
        <v>14</v>
      </c>
      <c r="O26" s="43"/>
      <c r="P26" s="44">
        <v>1</v>
      </c>
      <c r="Q26" s="45"/>
      <c r="R26" s="41"/>
      <c r="S26" s="38"/>
      <c r="T26" s="42"/>
      <c r="U26" s="43"/>
      <c r="V26" s="38"/>
      <c r="X26" s="1" t="s">
        <v>164</v>
      </c>
    </row>
    <row r="27" spans="1:24" ht="20.25" customHeight="1" x14ac:dyDescent="0.2">
      <c r="A27" s="34">
        <v>13</v>
      </c>
      <c r="B27" s="35" t="s">
        <v>165</v>
      </c>
      <c r="C27" s="36" t="s">
        <v>32</v>
      </c>
      <c r="D27" s="34">
        <v>30</v>
      </c>
      <c r="E27" s="37">
        <v>30</v>
      </c>
      <c r="F27" s="37"/>
      <c r="G27" s="37"/>
      <c r="H27" s="37"/>
      <c r="I27" s="38"/>
      <c r="J27" s="39">
        <v>5</v>
      </c>
      <c r="K27" s="40">
        <v>16</v>
      </c>
      <c r="L27" s="41"/>
      <c r="M27" s="39">
        <v>3</v>
      </c>
      <c r="N27" s="42">
        <v>14</v>
      </c>
      <c r="O27" s="43"/>
      <c r="P27" s="44">
        <v>2</v>
      </c>
      <c r="Q27" s="45"/>
      <c r="R27" s="41"/>
      <c r="S27" s="39"/>
      <c r="T27" s="42"/>
      <c r="U27" s="43"/>
      <c r="V27" s="39"/>
      <c r="X27" s="1" t="s">
        <v>166</v>
      </c>
    </row>
    <row r="28" spans="1:24" ht="20.25" customHeight="1" x14ac:dyDescent="0.2">
      <c r="A28" s="34">
        <v>14</v>
      </c>
      <c r="B28" s="35" t="s">
        <v>167</v>
      </c>
      <c r="C28" s="36" t="s">
        <v>37</v>
      </c>
      <c r="D28" s="34">
        <v>16</v>
      </c>
      <c r="E28" s="37">
        <v>16</v>
      </c>
      <c r="F28" s="37"/>
      <c r="G28" s="37"/>
      <c r="H28" s="37"/>
      <c r="I28" s="38"/>
      <c r="J28" s="39">
        <v>1</v>
      </c>
      <c r="K28" s="40"/>
      <c r="L28" s="41"/>
      <c r="M28" s="39"/>
      <c r="N28" s="42"/>
      <c r="O28" s="43"/>
      <c r="P28" s="44"/>
      <c r="Q28" s="45"/>
      <c r="R28" s="41">
        <v>16</v>
      </c>
      <c r="S28" s="39">
        <v>1</v>
      </c>
      <c r="T28" s="42"/>
      <c r="U28" s="43"/>
      <c r="V28" s="39"/>
      <c r="X28" s="1" t="s">
        <v>168</v>
      </c>
    </row>
    <row r="29" spans="1:24" ht="20.25" customHeight="1" x14ac:dyDescent="0.2">
      <c r="A29" s="34">
        <v>15</v>
      </c>
      <c r="B29" s="35" t="s">
        <v>169</v>
      </c>
      <c r="C29" s="36" t="s">
        <v>39</v>
      </c>
      <c r="D29" s="34">
        <v>14</v>
      </c>
      <c r="E29" s="37">
        <v>14</v>
      </c>
      <c r="F29" s="37"/>
      <c r="G29" s="37"/>
      <c r="H29" s="37"/>
      <c r="I29" s="38"/>
      <c r="J29" s="39">
        <v>2</v>
      </c>
      <c r="K29" s="40"/>
      <c r="L29" s="41"/>
      <c r="M29" s="39"/>
      <c r="N29" s="42"/>
      <c r="O29" s="43"/>
      <c r="P29" s="44"/>
      <c r="Q29" s="45"/>
      <c r="R29" s="41"/>
      <c r="S29" s="39"/>
      <c r="T29" s="42">
        <v>14</v>
      </c>
      <c r="U29" s="43"/>
      <c r="V29" s="39">
        <v>2</v>
      </c>
      <c r="X29" s="1" t="s">
        <v>170</v>
      </c>
    </row>
    <row r="30" spans="1:24" ht="20.25" customHeight="1" x14ac:dyDescent="0.2">
      <c r="A30" s="34">
        <v>16</v>
      </c>
      <c r="B30" s="35" t="s">
        <v>171</v>
      </c>
      <c r="C30" s="36" t="s">
        <v>37</v>
      </c>
      <c r="D30" s="34">
        <v>30</v>
      </c>
      <c r="E30" s="37">
        <v>30</v>
      </c>
      <c r="F30" s="37"/>
      <c r="G30" s="37"/>
      <c r="H30" s="37"/>
      <c r="I30" s="38"/>
      <c r="J30" s="39">
        <v>2</v>
      </c>
      <c r="K30" s="40"/>
      <c r="L30" s="41"/>
      <c r="M30" s="39"/>
      <c r="N30" s="42"/>
      <c r="O30" s="43"/>
      <c r="P30" s="44"/>
      <c r="Q30" s="45">
        <v>16</v>
      </c>
      <c r="R30" s="41"/>
      <c r="S30" s="39">
        <v>1</v>
      </c>
      <c r="T30" s="42">
        <v>14</v>
      </c>
      <c r="U30" s="43"/>
      <c r="V30" s="39">
        <v>1</v>
      </c>
      <c r="X30" s="1" t="s">
        <v>172</v>
      </c>
    </row>
    <row r="31" spans="1:24" ht="20.25" customHeight="1" x14ac:dyDescent="0.2">
      <c r="A31" s="34">
        <v>17</v>
      </c>
      <c r="B31" s="35" t="s">
        <v>173</v>
      </c>
      <c r="C31" s="36" t="s">
        <v>32</v>
      </c>
      <c r="D31" s="34">
        <v>30</v>
      </c>
      <c r="E31" s="37">
        <v>30</v>
      </c>
      <c r="F31" s="37"/>
      <c r="G31" s="37"/>
      <c r="H31" s="37"/>
      <c r="I31" s="38"/>
      <c r="J31" s="39">
        <v>4</v>
      </c>
      <c r="K31" s="40"/>
      <c r="L31" s="41"/>
      <c r="M31" s="39"/>
      <c r="N31" s="42"/>
      <c r="O31" s="43"/>
      <c r="P31" s="44"/>
      <c r="Q31" s="45">
        <v>16</v>
      </c>
      <c r="R31" s="41"/>
      <c r="S31" s="39">
        <v>2</v>
      </c>
      <c r="T31" s="42">
        <v>14</v>
      </c>
      <c r="U31" s="43"/>
      <c r="V31" s="39">
        <v>2</v>
      </c>
      <c r="X31" s="1" t="s">
        <v>174</v>
      </c>
    </row>
    <row r="32" spans="1:24" ht="20.25" customHeight="1" x14ac:dyDescent="0.2">
      <c r="A32" s="34">
        <v>18</v>
      </c>
      <c r="B32" s="35" t="s">
        <v>175</v>
      </c>
      <c r="C32" s="36" t="s">
        <v>176</v>
      </c>
      <c r="D32" s="34">
        <v>30</v>
      </c>
      <c r="E32" s="37"/>
      <c r="F32" s="37">
        <v>30</v>
      </c>
      <c r="G32" s="37"/>
      <c r="H32" s="37"/>
      <c r="I32" s="38"/>
      <c r="J32" s="39">
        <v>4</v>
      </c>
      <c r="K32" s="40"/>
      <c r="L32" s="41"/>
      <c r="M32" s="39"/>
      <c r="N32" s="42"/>
      <c r="O32" s="43">
        <v>14</v>
      </c>
      <c r="P32" s="44">
        <v>2</v>
      </c>
      <c r="Q32" s="45"/>
      <c r="R32" s="41">
        <v>16</v>
      </c>
      <c r="S32" s="39">
        <v>2</v>
      </c>
      <c r="T32" s="42"/>
      <c r="U32" s="43"/>
      <c r="V32" s="39"/>
      <c r="X32" s="1" t="s">
        <v>177</v>
      </c>
    </row>
    <row r="33" spans="1:24" ht="20.25" customHeight="1" x14ac:dyDescent="0.2">
      <c r="A33" s="34">
        <v>19</v>
      </c>
      <c r="B33" s="35" t="s">
        <v>178</v>
      </c>
      <c r="C33" s="36" t="s">
        <v>32</v>
      </c>
      <c r="D33" s="34">
        <v>30</v>
      </c>
      <c r="E33" s="37">
        <v>30</v>
      </c>
      <c r="F33" s="37"/>
      <c r="G33" s="37"/>
      <c r="H33" s="37"/>
      <c r="I33" s="38"/>
      <c r="J33" s="39">
        <v>4</v>
      </c>
      <c r="K33" s="40">
        <v>16</v>
      </c>
      <c r="L33" s="41"/>
      <c r="M33" s="39">
        <v>2</v>
      </c>
      <c r="N33" s="42">
        <v>14</v>
      </c>
      <c r="O33" s="43"/>
      <c r="P33" s="44">
        <v>2</v>
      </c>
      <c r="Q33" s="45"/>
      <c r="R33" s="41"/>
      <c r="S33" s="39"/>
      <c r="T33" s="42"/>
      <c r="U33" s="43"/>
      <c r="V33" s="39"/>
      <c r="X33" s="1" t="s">
        <v>87</v>
      </c>
    </row>
    <row r="34" spans="1:24" ht="20.25" customHeight="1" x14ac:dyDescent="0.2">
      <c r="A34" s="34">
        <v>20</v>
      </c>
      <c r="B34" s="35" t="s">
        <v>179</v>
      </c>
      <c r="C34" s="36" t="s">
        <v>180</v>
      </c>
      <c r="D34" s="34">
        <v>60</v>
      </c>
      <c r="E34" s="37">
        <v>30</v>
      </c>
      <c r="F34" s="37">
        <v>30</v>
      </c>
      <c r="G34" s="37"/>
      <c r="H34" s="37"/>
      <c r="I34" s="38"/>
      <c r="J34" s="39">
        <v>4</v>
      </c>
      <c r="K34" s="40"/>
      <c r="L34" s="41"/>
      <c r="M34" s="38"/>
      <c r="N34" s="42"/>
      <c r="O34" s="43"/>
      <c r="P34" s="96"/>
      <c r="Q34" s="45">
        <v>16</v>
      </c>
      <c r="R34" s="41">
        <v>16</v>
      </c>
      <c r="S34" s="39">
        <v>2</v>
      </c>
      <c r="T34" s="42">
        <v>14</v>
      </c>
      <c r="U34" s="43">
        <v>14</v>
      </c>
      <c r="V34" s="39">
        <v>2</v>
      </c>
      <c r="X34" s="1" t="s">
        <v>181</v>
      </c>
    </row>
    <row r="35" spans="1:24" ht="20.25" customHeight="1" x14ac:dyDescent="0.2">
      <c r="A35" s="34">
        <v>21</v>
      </c>
      <c r="B35" s="35" t="s">
        <v>182</v>
      </c>
      <c r="C35" s="36" t="s">
        <v>32</v>
      </c>
      <c r="D35" s="34">
        <v>30</v>
      </c>
      <c r="E35" s="37">
        <v>30</v>
      </c>
      <c r="F35" s="37"/>
      <c r="G35" s="37"/>
      <c r="H35" s="37"/>
      <c r="I35" s="38"/>
      <c r="J35" s="39">
        <v>3</v>
      </c>
      <c r="K35" s="40"/>
      <c r="L35" s="41"/>
      <c r="M35" s="39"/>
      <c r="N35" s="42"/>
      <c r="O35" s="43"/>
      <c r="P35" s="44"/>
      <c r="Q35" s="45">
        <v>16</v>
      </c>
      <c r="R35" s="41"/>
      <c r="S35" s="39">
        <v>1</v>
      </c>
      <c r="T35" s="42">
        <v>14</v>
      </c>
      <c r="U35" s="43"/>
      <c r="V35" s="39">
        <v>2</v>
      </c>
      <c r="X35" s="1" t="s">
        <v>183</v>
      </c>
    </row>
    <row r="36" spans="1:24" ht="20.25" customHeight="1" x14ac:dyDescent="0.2">
      <c r="A36" s="34">
        <v>22</v>
      </c>
      <c r="B36" s="35" t="s">
        <v>184</v>
      </c>
      <c r="C36" s="36" t="s">
        <v>32</v>
      </c>
      <c r="D36" s="34">
        <v>30</v>
      </c>
      <c r="E36" s="37">
        <v>30</v>
      </c>
      <c r="F36" s="37"/>
      <c r="G36" s="37"/>
      <c r="H36" s="37"/>
      <c r="I36" s="38"/>
      <c r="J36" s="39">
        <v>4</v>
      </c>
      <c r="K36" s="40"/>
      <c r="L36" s="41"/>
      <c r="M36" s="39"/>
      <c r="N36" s="42">
        <v>14</v>
      </c>
      <c r="O36" s="43"/>
      <c r="P36" s="44">
        <v>2</v>
      </c>
      <c r="Q36" s="45">
        <v>16</v>
      </c>
      <c r="R36" s="41"/>
      <c r="S36" s="39">
        <v>2</v>
      </c>
      <c r="T36" s="42"/>
      <c r="U36" s="43"/>
      <c r="V36" s="39"/>
      <c r="X36" s="1" t="s">
        <v>185</v>
      </c>
    </row>
    <row r="37" spans="1:24" ht="20.25" customHeight="1" x14ac:dyDescent="0.2">
      <c r="A37" s="50">
        <v>23</v>
      </c>
      <c r="B37" s="48" t="s">
        <v>186</v>
      </c>
      <c r="C37" s="73" t="s">
        <v>37</v>
      </c>
      <c r="D37" s="34">
        <v>14</v>
      </c>
      <c r="E37" s="37">
        <v>14</v>
      </c>
      <c r="F37" s="37"/>
      <c r="G37" s="37"/>
      <c r="H37" s="37"/>
      <c r="I37" s="38"/>
      <c r="J37" s="39">
        <v>2</v>
      </c>
      <c r="K37" s="54"/>
      <c r="L37" s="55"/>
      <c r="M37" s="53"/>
      <c r="N37" s="56"/>
      <c r="O37" s="57"/>
      <c r="P37" s="58"/>
      <c r="Q37" s="59"/>
      <c r="R37" s="55"/>
      <c r="S37" s="53"/>
      <c r="T37" s="56">
        <v>14</v>
      </c>
      <c r="U37" s="57"/>
      <c r="V37" s="53">
        <v>2</v>
      </c>
      <c r="X37" s="1" t="s">
        <v>187</v>
      </c>
    </row>
    <row r="38" spans="1:24" ht="20.25" customHeight="1" x14ac:dyDescent="0.2">
      <c r="A38" s="50">
        <v>24</v>
      </c>
      <c r="B38" s="48" t="s">
        <v>188</v>
      </c>
      <c r="C38" s="73" t="s">
        <v>32</v>
      </c>
      <c r="D38" s="34">
        <v>30</v>
      </c>
      <c r="E38" s="37">
        <v>30</v>
      </c>
      <c r="F38" s="37"/>
      <c r="G38" s="37"/>
      <c r="H38" s="37"/>
      <c r="I38" s="38"/>
      <c r="J38" s="39">
        <v>3</v>
      </c>
      <c r="K38" s="54">
        <v>16</v>
      </c>
      <c r="L38" s="55"/>
      <c r="M38" s="53">
        <v>2</v>
      </c>
      <c r="N38" s="56">
        <v>14</v>
      </c>
      <c r="O38" s="57"/>
      <c r="P38" s="58">
        <v>1</v>
      </c>
      <c r="Q38" s="59"/>
      <c r="R38" s="55"/>
      <c r="S38" s="53"/>
      <c r="T38" s="56"/>
      <c r="U38" s="57"/>
      <c r="V38" s="53"/>
      <c r="X38" s="1" t="s">
        <v>189</v>
      </c>
    </row>
    <row r="39" spans="1:24" ht="20.25" customHeight="1" x14ac:dyDescent="0.2">
      <c r="A39" s="50">
        <v>25</v>
      </c>
      <c r="B39" s="48" t="s">
        <v>190</v>
      </c>
      <c r="C39" s="73" t="s">
        <v>32</v>
      </c>
      <c r="D39" s="34">
        <v>30</v>
      </c>
      <c r="E39" s="37">
        <v>30</v>
      </c>
      <c r="F39" s="37"/>
      <c r="G39" s="37"/>
      <c r="H39" s="37"/>
      <c r="I39" s="38"/>
      <c r="J39" s="39">
        <v>4</v>
      </c>
      <c r="K39" s="54">
        <v>16</v>
      </c>
      <c r="L39" s="55"/>
      <c r="M39" s="53">
        <v>2</v>
      </c>
      <c r="N39" s="56">
        <v>14</v>
      </c>
      <c r="O39" s="57"/>
      <c r="P39" s="58">
        <v>2</v>
      </c>
      <c r="Q39" s="59"/>
      <c r="R39" s="55"/>
      <c r="S39" s="53"/>
      <c r="T39" s="56"/>
      <c r="U39" s="57"/>
      <c r="V39" s="53"/>
      <c r="X39" s="1" t="s">
        <v>33</v>
      </c>
    </row>
    <row r="40" spans="1:24" ht="20.25" customHeight="1" x14ac:dyDescent="0.2">
      <c r="A40" s="50">
        <v>26</v>
      </c>
      <c r="B40" s="48" t="s">
        <v>191</v>
      </c>
      <c r="C40" s="73" t="s">
        <v>37</v>
      </c>
      <c r="D40" s="34">
        <v>14</v>
      </c>
      <c r="E40" s="37">
        <v>14</v>
      </c>
      <c r="F40" s="37"/>
      <c r="G40" s="37"/>
      <c r="H40" s="37"/>
      <c r="I40" s="38"/>
      <c r="J40" s="39">
        <v>2</v>
      </c>
      <c r="K40" s="54"/>
      <c r="L40" s="55"/>
      <c r="M40" s="53"/>
      <c r="N40" s="56"/>
      <c r="O40" s="57"/>
      <c r="P40" s="58"/>
      <c r="Q40" s="59"/>
      <c r="R40" s="55"/>
      <c r="S40" s="53"/>
      <c r="T40" s="56">
        <v>14</v>
      </c>
      <c r="U40" s="57"/>
      <c r="V40" s="53">
        <v>2</v>
      </c>
      <c r="X40" s="1" t="s">
        <v>41</v>
      </c>
    </row>
    <row r="41" spans="1:24" ht="20.25" customHeight="1" x14ac:dyDescent="0.2">
      <c r="A41" s="50">
        <v>27</v>
      </c>
      <c r="B41" s="48" t="s">
        <v>192</v>
      </c>
      <c r="C41" s="73" t="s">
        <v>32</v>
      </c>
      <c r="D41" s="34">
        <v>30</v>
      </c>
      <c r="E41" s="37">
        <v>30</v>
      </c>
      <c r="F41" s="37"/>
      <c r="G41" s="37"/>
      <c r="H41" s="37"/>
      <c r="I41" s="38"/>
      <c r="J41" s="39">
        <v>4</v>
      </c>
      <c r="K41" s="54">
        <v>16</v>
      </c>
      <c r="L41" s="55"/>
      <c r="M41" s="53">
        <v>2</v>
      </c>
      <c r="N41" s="56">
        <v>14</v>
      </c>
      <c r="O41" s="57"/>
      <c r="P41" s="58">
        <v>2</v>
      </c>
      <c r="Q41" s="59"/>
      <c r="R41" s="55"/>
      <c r="S41" s="53"/>
      <c r="T41" s="56"/>
      <c r="U41" s="57"/>
      <c r="V41" s="53"/>
      <c r="X41" s="1" t="s">
        <v>47</v>
      </c>
    </row>
    <row r="42" spans="1:24" ht="20.25" customHeight="1" x14ac:dyDescent="0.2">
      <c r="A42" s="50">
        <v>28</v>
      </c>
      <c r="B42" s="48" t="s">
        <v>193</v>
      </c>
      <c r="C42" s="73"/>
      <c r="D42" s="34">
        <v>30</v>
      </c>
      <c r="E42" s="37"/>
      <c r="F42" s="37"/>
      <c r="G42" s="37"/>
      <c r="H42" s="37"/>
      <c r="I42" s="38"/>
      <c r="J42" s="39">
        <v>3</v>
      </c>
      <c r="K42" s="54">
        <v>16</v>
      </c>
      <c r="L42" s="55"/>
      <c r="M42" s="53">
        <v>2</v>
      </c>
      <c r="N42" s="56">
        <v>14</v>
      </c>
      <c r="O42" s="57"/>
      <c r="P42" s="58">
        <v>1</v>
      </c>
      <c r="Q42" s="59"/>
      <c r="R42" s="55"/>
      <c r="S42" s="53"/>
      <c r="T42" s="56"/>
      <c r="U42" s="57"/>
      <c r="V42" s="53"/>
      <c r="X42" s="1" t="s">
        <v>194</v>
      </c>
    </row>
    <row r="43" spans="1:24" ht="20.25" customHeight="1" x14ac:dyDescent="0.2">
      <c r="A43" s="34">
        <v>29</v>
      </c>
      <c r="B43" s="35" t="s">
        <v>195</v>
      </c>
      <c r="C43" s="38" t="s">
        <v>37</v>
      </c>
      <c r="D43" s="34">
        <v>14</v>
      </c>
      <c r="E43" s="37"/>
      <c r="F43" s="37">
        <v>14</v>
      </c>
      <c r="G43" s="37"/>
      <c r="H43" s="37"/>
      <c r="I43" s="38"/>
      <c r="J43" s="39">
        <v>2</v>
      </c>
      <c r="K43" s="54"/>
      <c r="L43" s="55"/>
      <c r="M43" s="53"/>
      <c r="N43" s="56"/>
      <c r="O43" s="57"/>
      <c r="P43" s="58"/>
      <c r="Q43" s="59"/>
      <c r="R43" s="55"/>
      <c r="S43" s="53"/>
      <c r="T43" s="56"/>
      <c r="U43" s="57">
        <v>14</v>
      </c>
      <c r="V43" s="53">
        <v>2</v>
      </c>
      <c r="X43" s="1" t="s">
        <v>83</v>
      </c>
    </row>
    <row r="44" spans="1:24" s="64" customFormat="1" ht="20.25" customHeight="1" x14ac:dyDescent="0.2">
      <c r="A44" s="383" t="s">
        <v>117</v>
      </c>
      <c r="B44" s="383"/>
      <c r="C44" s="222"/>
      <c r="D44" s="237">
        <f t="shared" ref="D44:V44" si="2">SUM(D22:D43)</f>
        <v>536</v>
      </c>
      <c r="E44" s="238">
        <f t="shared" si="2"/>
        <v>432</v>
      </c>
      <c r="F44" s="238">
        <f t="shared" si="2"/>
        <v>74</v>
      </c>
      <c r="G44" s="238">
        <f t="shared" si="2"/>
        <v>0</v>
      </c>
      <c r="H44" s="238">
        <f t="shared" si="2"/>
        <v>0</v>
      </c>
      <c r="I44" s="239">
        <f t="shared" si="2"/>
        <v>0</v>
      </c>
      <c r="J44" s="240">
        <f t="shared" si="2"/>
        <v>63</v>
      </c>
      <c r="K44" s="241">
        <f t="shared" si="2"/>
        <v>128</v>
      </c>
      <c r="L44" s="242">
        <f t="shared" si="2"/>
        <v>0</v>
      </c>
      <c r="M44" s="243">
        <f t="shared" si="2"/>
        <v>18</v>
      </c>
      <c r="N44" s="244">
        <f t="shared" si="2"/>
        <v>126</v>
      </c>
      <c r="O44" s="245">
        <f t="shared" si="2"/>
        <v>14</v>
      </c>
      <c r="P44" s="246">
        <f t="shared" si="2"/>
        <v>17</v>
      </c>
      <c r="Q44" s="247">
        <f t="shared" si="2"/>
        <v>80</v>
      </c>
      <c r="R44" s="242">
        <f t="shared" si="2"/>
        <v>48</v>
      </c>
      <c r="S44" s="243">
        <f t="shared" si="2"/>
        <v>11</v>
      </c>
      <c r="T44" s="244">
        <f t="shared" si="2"/>
        <v>112</v>
      </c>
      <c r="U44" s="245">
        <f t="shared" si="2"/>
        <v>28</v>
      </c>
      <c r="V44" s="243">
        <f t="shared" si="2"/>
        <v>17</v>
      </c>
    </row>
    <row r="45" spans="1:24" s="64" customFormat="1" ht="11.25" customHeight="1" x14ac:dyDescent="0.2">
      <c r="A45" s="65"/>
      <c r="B45" s="65"/>
      <c r="C45" s="66"/>
      <c r="D45" s="66"/>
      <c r="E45" s="66"/>
      <c r="F45" s="66"/>
      <c r="G45" s="66"/>
      <c r="H45" s="66"/>
      <c r="I45" s="66"/>
      <c r="J45" s="67"/>
      <c r="K45" s="66"/>
      <c r="L45" s="66"/>
      <c r="M45" s="67"/>
      <c r="N45" s="66"/>
      <c r="O45" s="66"/>
      <c r="P45" s="67"/>
      <c r="Q45" s="66"/>
      <c r="R45" s="66"/>
      <c r="S45" s="67"/>
      <c r="T45" s="66"/>
      <c r="U45" s="66"/>
      <c r="V45" s="67"/>
    </row>
    <row r="46" spans="1:24" ht="14.25" customHeight="1" x14ac:dyDescent="0.2">
      <c r="A46" s="384" t="s">
        <v>118</v>
      </c>
      <c r="B46" s="385" t="s">
        <v>119</v>
      </c>
      <c r="C46" s="385"/>
      <c r="D46" s="385"/>
      <c r="E46" s="385"/>
      <c r="F46" s="385"/>
      <c r="G46" s="385"/>
      <c r="H46" s="385"/>
      <c r="I46" s="385"/>
      <c r="J46" s="385"/>
      <c r="K46" s="386" t="s">
        <v>7</v>
      </c>
      <c r="L46" s="386"/>
      <c r="M46" s="386"/>
      <c r="N46" s="386"/>
      <c r="O46" s="386"/>
      <c r="P46" s="386"/>
      <c r="Q46" s="400" t="s">
        <v>8</v>
      </c>
      <c r="R46" s="400"/>
      <c r="S46" s="400"/>
      <c r="T46" s="400"/>
      <c r="U46" s="400"/>
      <c r="V46" s="400"/>
    </row>
    <row r="47" spans="1:24" ht="11.25" customHeight="1" x14ac:dyDescent="0.2">
      <c r="A47" s="384"/>
      <c r="B47" s="385"/>
      <c r="C47" s="385"/>
      <c r="D47" s="385"/>
      <c r="E47" s="385"/>
      <c r="F47" s="385"/>
      <c r="G47" s="385"/>
      <c r="H47" s="385"/>
      <c r="I47" s="385"/>
      <c r="J47" s="385"/>
      <c r="K47" s="387" t="s">
        <v>10</v>
      </c>
      <c r="L47" s="387"/>
      <c r="M47" s="387"/>
      <c r="N47" s="388" t="s">
        <v>11</v>
      </c>
      <c r="O47" s="388"/>
      <c r="P47" s="388"/>
      <c r="Q47" s="398" t="s">
        <v>12</v>
      </c>
      <c r="R47" s="398"/>
      <c r="S47" s="398"/>
      <c r="T47" s="399" t="s">
        <v>13</v>
      </c>
      <c r="U47" s="399"/>
      <c r="V47" s="399"/>
    </row>
    <row r="48" spans="1:24" ht="11.25" customHeight="1" x14ac:dyDescent="0.2">
      <c r="A48" s="369" t="s">
        <v>16</v>
      </c>
      <c r="B48" s="370" t="s">
        <v>73</v>
      </c>
      <c r="C48" s="371" t="s">
        <v>18</v>
      </c>
      <c r="D48" s="372" t="s">
        <v>19</v>
      </c>
      <c r="E48" s="373" t="s">
        <v>20</v>
      </c>
      <c r="F48" s="373"/>
      <c r="G48" s="373"/>
      <c r="H48" s="373"/>
      <c r="I48" s="373"/>
      <c r="J48" s="374" t="s">
        <v>21</v>
      </c>
      <c r="K48" s="375" t="s">
        <v>22</v>
      </c>
      <c r="L48" s="375"/>
      <c r="M48" s="375"/>
      <c r="N48" s="376" t="s">
        <v>23</v>
      </c>
      <c r="O48" s="376"/>
      <c r="P48" s="376"/>
      <c r="Q48" s="396" t="s">
        <v>22</v>
      </c>
      <c r="R48" s="396"/>
      <c r="S48" s="396"/>
      <c r="T48" s="397" t="s">
        <v>23</v>
      </c>
      <c r="U48" s="397"/>
      <c r="V48" s="397"/>
    </row>
    <row r="49" spans="1:24" s="20" customFormat="1" ht="29.25" customHeight="1" x14ac:dyDescent="0.2">
      <c r="A49" s="369"/>
      <c r="B49" s="370"/>
      <c r="C49" s="371"/>
      <c r="D49" s="372"/>
      <c r="E49" s="17" t="s">
        <v>74</v>
      </c>
      <c r="F49" s="17" t="s">
        <v>25</v>
      </c>
      <c r="G49" s="17" t="s">
        <v>145</v>
      </c>
      <c r="H49" s="17" t="s">
        <v>27</v>
      </c>
      <c r="I49" s="18" t="s">
        <v>28</v>
      </c>
      <c r="J49" s="374"/>
      <c r="K49" s="230" t="s">
        <v>24</v>
      </c>
      <c r="L49" s="231" t="s">
        <v>25</v>
      </c>
      <c r="M49" s="232" t="s">
        <v>29</v>
      </c>
      <c r="N49" s="233" t="s">
        <v>24</v>
      </c>
      <c r="O49" s="234" t="s">
        <v>25</v>
      </c>
      <c r="P49" s="235" t="s">
        <v>29</v>
      </c>
      <c r="Q49" s="230" t="s">
        <v>24</v>
      </c>
      <c r="R49" s="231" t="s">
        <v>25</v>
      </c>
      <c r="S49" s="232" t="s">
        <v>29</v>
      </c>
      <c r="T49" s="233" t="s">
        <v>24</v>
      </c>
      <c r="U49" s="234" t="s">
        <v>25</v>
      </c>
      <c r="V49" s="232" t="s">
        <v>29</v>
      </c>
    </row>
    <row r="50" spans="1:24" ht="21" customHeight="1" x14ac:dyDescent="0.2">
      <c r="A50" s="34">
        <v>30</v>
      </c>
      <c r="B50" s="35" t="s">
        <v>196</v>
      </c>
      <c r="C50" s="37" t="s">
        <v>176</v>
      </c>
      <c r="D50" s="34">
        <v>30</v>
      </c>
      <c r="E50" s="37"/>
      <c r="F50" s="37">
        <v>30</v>
      </c>
      <c r="G50" s="37"/>
      <c r="H50" s="37"/>
      <c r="I50" s="38"/>
      <c r="J50" s="39">
        <v>4</v>
      </c>
      <c r="K50" s="40"/>
      <c r="L50" s="41">
        <v>16</v>
      </c>
      <c r="M50" s="39">
        <v>2</v>
      </c>
      <c r="N50" s="42"/>
      <c r="O50" s="43">
        <v>14</v>
      </c>
      <c r="P50" s="44">
        <v>2</v>
      </c>
      <c r="Q50" s="45"/>
      <c r="R50" s="41"/>
      <c r="S50" s="39"/>
      <c r="T50" s="42"/>
      <c r="U50" s="43"/>
      <c r="V50" s="39"/>
      <c r="X50" s="1" t="s">
        <v>197</v>
      </c>
    </row>
    <row r="51" spans="1:24" ht="21" customHeight="1" x14ac:dyDescent="0.2">
      <c r="A51" s="34">
        <v>31</v>
      </c>
      <c r="B51" s="35" t="s">
        <v>198</v>
      </c>
      <c r="C51" s="37" t="s">
        <v>176</v>
      </c>
      <c r="D51" s="34">
        <v>16</v>
      </c>
      <c r="E51" s="37"/>
      <c r="F51" s="37">
        <v>16</v>
      </c>
      <c r="G51" s="37"/>
      <c r="H51" s="37"/>
      <c r="I51" s="38"/>
      <c r="J51" s="39">
        <v>2</v>
      </c>
      <c r="K51" s="40"/>
      <c r="L51" s="41"/>
      <c r="M51" s="39"/>
      <c r="N51" s="42"/>
      <c r="O51" s="43"/>
      <c r="P51" s="44"/>
      <c r="Q51" s="45"/>
      <c r="R51" s="41">
        <v>16</v>
      </c>
      <c r="S51" s="39">
        <v>2</v>
      </c>
      <c r="T51" s="42"/>
      <c r="U51" s="43"/>
      <c r="V51" s="39"/>
      <c r="X51" s="1" t="s">
        <v>91</v>
      </c>
    </row>
    <row r="52" spans="1:24" ht="21" customHeight="1" x14ac:dyDescent="0.2">
      <c r="A52" s="34">
        <v>32</v>
      </c>
      <c r="B52" s="35" t="s">
        <v>199</v>
      </c>
      <c r="C52" s="37" t="s">
        <v>180</v>
      </c>
      <c r="D52" s="34">
        <v>30</v>
      </c>
      <c r="E52" s="37"/>
      <c r="F52" s="37">
        <v>30</v>
      </c>
      <c r="G52" s="37"/>
      <c r="H52" s="37"/>
      <c r="I52" s="38"/>
      <c r="J52" s="39">
        <v>3</v>
      </c>
      <c r="K52" s="40"/>
      <c r="L52" s="41"/>
      <c r="M52" s="39"/>
      <c r="N52" s="42"/>
      <c r="O52" s="43">
        <v>14</v>
      </c>
      <c r="P52" s="44">
        <v>2</v>
      </c>
      <c r="Q52" s="45"/>
      <c r="R52" s="41">
        <v>16</v>
      </c>
      <c r="S52" s="39">
        <v>1</v>
      </c>
      <c r="T52" s="42"/>
      <c r="U52" s="43"/>
      <c r="V52" s="39"/>
      <c r="X52" s="1" t="s">
        <v>121</v>
      </c>
    </row>
    <row r="53" spans="1:24" ht="21" customHeight="1" x14ac:dyDescent="0.2">
      <c r="A53" s="34">
        <v>33</v>
      </c>
      <c r="B53" s="35" t="s">
        <v>200</v>
      </c>
      <c r="C53" s="37" t="s">
        <v>37</v>
      </c>
      <c r="D53" s="34">
        <v>45</v>
      </c>
      <c r="E53" s="37"/>
      <c r="F53" s="37">
        <v>45</v>
      </c>
      <c r="G53" s="37"/>
      <c r="H53" s="37"/>
      <c r="I53" s="38"/>
      <c r="J53" s="39">
        <v>6</v>
      </c>
      <c r="K53" s="40"/>
      <c r="L53" s="41">
        <v>24</v>
      </c>
      <c r="M53" s="39">
        <v>3</v>
      </c>
      <c r="N53" s="42"/>
      <c r="O53" s="43">
        <v>21</v>
      </c>
      <c r="P53" s="44">
        <v>3</v>
      </c>
      <c r="Q53" s="45"/>
      <c r="R53" s="41"/>
      <c r="S53" s="38"/>
      <c r="T53" s="42"/>
      <c r="U53" s="43"/>
      <c r="V53" s="38"/>
      <c r="X53" s="1" t="s">
        <v>201</v>
      </c>
    </row>
    <row r="54" spans="1:24" ht="21" customHeight="1" x14ac:dyDescent="0.2">
      <c r="A54" s="34">
        <v>34</v>
      </c>
      <c r="B54" s="35" t="s">
        <v>202</v>
      </c>
      <c r="C54" s="37" t="s">
        <v>203</v>
      </c>
      <c r="D54" s="34">
        <v>30</v>
      </c>
      <c r="E54" s="37">
        <v>30</v>
      </c>
      <c r="F54" s="37"/>
      <c r="G54" s="37"/>
      <c r="H54" s="37"/>
      <c r="I54" s="38"/>
      <c r="J54" s="39">
        <v>6</v>
      </c>
      <c r="K54" s="40">
        <v>16</v>
      </c>
      <c r="L54" s="41"/>
      <c r="M54" s="39">
        <v>3</v>
      </c>
      <c r="N54" s="42">
        <v>14</v>
      </c>
      <c r="O54" s="43"/>
      <c r="P54" s="44">
        <v>3</v>
      </c>
      <c r="Q54" s="45"/>
      <c r="R54" s="41"/>
      <c r="S54" s="38"/>
      <c r="T54" s="42"/>
      <c r="U54" s="43"/>
      <c r="V54" s="38"/>
      <c r="X54" s="1" t="s">
        <v>204</v>
      </c>
    </row>
    <row r="55" spans="1:24" ht="21" customHeight="1" x14ac:dyDescent="0.2">
      <c r="A55" s="34">
        <v>35</v>
      </c>
      <c r="B55" s="35" t="s">
        <v>205</v>
      </c>
      <c r="C55" s="37" t="s">
        <v>39</v>
      </c>
      <c r="D55" s="34">
        <v>16</v>
      </c>
      <c r="E55" s="37">
        <v>16</v>
      </c>
      <c r="F55" s="37"/>
      <c r="G55" s="37"/>
      <c r="H55" s="37"/>
      <c r="I55" s="38"/>
      <c r="J55" s="39">
        <v>1</v>
      </c>
      <c r="K55" s="40"/>
      <c r="L55" s="41"/>
      <c r="M55" s="39"/>
      <c r="N55" s="42"/>
      <c r="O55" s="43"/>
      <c r="P55" s="44"/>
      <c r="Q55" s="45">
        <v>16</v>
      </c>
      <c r="R55" s="41"/>
      <c r="S55" s="39">
        <v>1</v>
      </c>
      <c r="T55" s="42"/>
      <c r="U55" s="43"/>
      <c r="V55" s="39"/>
      <c r="X55" s="1" t="s">
        <v>206</v>
      </c>
    </row>
    <row r="56" spans="1:24" ht="21" customHeight="1" x14ac:dyDescent="0.2">
      <c r="A56" s="34">
        <v>36</v>
      </c>
      <c r="B56" s="35" t="s">
        <v>207</v>
      </c>
      <c r="C56" s="37" t="s">
        <v>39</v>
      </c>
      <c r="D56" s="34">
        <v>60</v>
      </c>
      <c r="E56" s="37"/>
      <c r="F56" s="37"/>
      <c r="G56" s="37"/>
      <c r="H56" s="37"/>
      <c r="I56" s="38">
        <v>60</v>
      </c>
      <c r="J56" s="39">
        <v>20</v>
      </c>
      <c r="K56" s="40"/>
      <c r="L56" s="41"/>
      <c r="M56" s="39"/>
      <c r="N56" s="42"/>
      <c r="O56" s="43"/>
      <c r="P56" s="44"/>
      <c r="Q56" s="45">
        <v>32</v>
      </c>
      <c r="R56" s="41"/>
      <c r="S56" s="39">
        <v>10</v>
      </c>
      <c r="T56" s="42">
        <v>28</v>
      </c>
      <c r="U56" s="43"/>
      <c r="V56" s="39">
        <v>10</v>
      </c>
      <c r="X56" s="1" t="s">
        <v>208</v>
      </c>
    </row>
    <row r="57" spans="1:24" s="64" customFormat="1" ht="21" customHeight="1" x14ac:dyDescent="0.2">
      <c r="A57" s="362" t="s">
        <v>128</v>
      </c>
      <c r="B57" s="362"/>
      <c r="C57" s="251"/>
      <c r="D57" s="237">
        <f t="shared" ref="D57:V57" si="3">SUM(D50:D56)</f>
        <v>227</v>
      </c>
      <c r="E57" s="238">
        <f t="shared" si="3"/>
        <v>46</v>
      </c>
      <c r="F57" s="238">
        <f t="shared" si="3"/>
        <v>121</v>
      </c>
      <c r="G57" s="238">
        <f t="shared" si="3"/>
        <v>0</v>
      </c>
      <c r="H57" s="238">
        <f t="shared" si="3"/>
        <v>0</v>
      </c>
      <c r="I57" s="239">
        <f t="shared" si="3"/>
        <v>60</v>
      </c>
      <c r="J57" s="248">
        <f t="shared" si="3"/>
        <v>42</v>
      </c>
      <c r="K57" s="241">
        <f t="shared" si="3"/>
        <v>16</v>
      </c>
      <c r="L57" s="242">
        <f t="shared" si="3"/>
        <v>40</v>
      </c>
      <c r="M57" s="243">
        <f t="shared" si="3"/>
        <v>8</v>
      </c>
      <c r="N57" s="244">
        <f t="shared" si="3"/>
        <v>14</v>
      </c>
      <c r="O57" s="245">
        <f t="shared" si="3"/>
        <v>49</v>
      </c>
      <c r="P57" s="246">
        <f t="shared" si="3"/>
        <v>10</v>
      </c>
      <c r="Q57" s="247">
        <f t="shared" si="3"/>
        <v>48</v>
      </c>
      <c r="R57" s="242">
        <f t="shared" si="3"/>
        <v>32</v>
      </c>
      <c r="S57" s="243">
        <f t="shared" si="3"/>
        <v>14</v>
      </c>
      <c r="T57" s="244">
        <f t="shared" si="3"/>
        <v>28</v>
      </c>
      <c r="U57" s="245">
        <f t="shared" si="3"/>
        <v>0</v>
      </c>
      <c r="V57" s="243">
        <f t="shared" si="3"/>
        <v>10</v>
      </c>
    </row>
    <row r="58" spans="1:24" ht="21.95" customHeight="1" x14ac:dyDescent="0.2">
      <c r="A58" s="363" t="s">
        <v>129</v>
      </c>
      <c r="B58" s="363"/>
      <c r="C58" s="363"/>
      <c r="D58" s="252">
        <v>912</v>
      </c>
      <c r="E58" s="253">
        <f>SUM(E16,E44,E57)</f>
        <v>612</v>
      </c>
      <c r="F58" s="253">
        <f>SUM(F16,F44,F57)</f>
        <v>195</v>
      </c>
      <c r="G58" s="253">
        <f>SUM(G16,G44,G57)</f>
        <v>0</v>
      </c>
      <c r="H58" s="253">
        <f>SUM(H16,H44,H57)</f>
        <v>0</v>
      </c>
      <c r="I58" s="254">
        <f>SUM(I16,I44,I57)</f>
        <v>60</v>
      </c>
      <c r="J58" s="255">
        <v>120</v>
      </c>
      <c r="K58" s="364">
        <f>SUM(K16:L16,K44:L44,K57:L57)</f>
        <v>200</v>
      </c>
      <c r="L58" s="364"/>
      <c r="M58" s="256">
        <v>28</v>
      </c>
      <c r="N58" s="365">
        <f>SUM(N16:O16,N44:O44,N57:O57)</f>
        <v>231</v>
      </c>
      <c r="O58" s="365"/>
      <c r="P58" s="257">
        <v>32</v>
      </c>
      <c r="Q58" s="366">
        <f>SUM(Q16:R16,Q44:R44,Q57:R57)</f>
        <v>256</v>
      </c>
      <c r="R58" s="366"/>
      <c r="S58" s="256">
        <v>29</v>
      </c>
      <c r="T58" s="365">
        <f>SUM(T16:U16,T44:U44,T57:U57)</f>
        <v>210</v>
      </c>
      <c r="U58" s="365"/>
      <c r="V58" s="256">
        <v>31</v>
      </c>
    </row>
    <row r="59" spans="1:24" ht="21.95" customHeight="1" x14ac:dyDescent="0.2">
      <c r="A59" s="356" t="s">
        <v>130</v>
      </c>
      <c r="B59" s="356"/>
      <c r="C59" s="356"/>
      <c r="D59" s="356"/>
      <c r="E59" s="356"/>
      <c r="F59" s="356"/>
      <c r="G59" s="356"/>
      <c r="H59" s="356"/>
      <c r="I59" s="356"/>
      <c r="J59" s="356"/>
      <c r="K59" s="357">
        <f>SUM(K58,N58)</f>
        <v>431</v>
      </c>
      <c r="L59" s="357"/>
      <c r="M59" s="357"/>
      <c r="N59" s="357"/>
      <c r="O59" s="357"/>
      <c r="P59" s="357"/>
      <c r="Q59" s="358">
        <f>SUM(Q58,T58)</f>
        <v>466</v>
      </c>
      <c r="R59" s="358"/>
      <c r="S59" s="358"/>
      <c r="T59" s="358"/>
      <c r="U59" s="358"/>
      <c r="V59" s="358"/>
    </row>
    <row r="60" spans="1:24" s="6" customFormat="1" ht="21.95" customHeight="1" x14ac:dyDescent="0.2">
      <c r="A60" s="349" t="s">
        <v>131</v>
      </c>
      <c r="B60" s="349"/>
      <c r="C60" s="349"/>
      <c r="D60" s="349"/>
      <c r="E60" s="349"/>
      <c r="F60" s="349"/>
      <c r="G60" s="349"/>
      <c r="H60" s="349"/>
      <c r="I60" s="349"/>
      <c r="J60" s="349"/>
      <c r="K60" s="395">
        <f>SUM(K59,Q59)</f>
        <v>897</v>
      </c>
      <c r="L60" s="395"/>
      <c r="M60" s="395"/>
      <c r="N60" s="395"/>
      <c r="O60" s="395"/>
      <c r="P60" s="395"/>
      <c r="Q60" s="395"/>
      <c r="R60" s="395"/>
      <c r="S60" s="395"/>
      <c r="T60" s="395"/>
      <c r="U60" s="395"/>
      <c r="V60" s="395"/>
    </row>
    <row r="61" spans="1:24" s="6" customFormat="1" ht="14.25" customHeight="1" x14ac:dyDescent="0.2">
      <c r="A61" s="351"/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N61" s="351"/>
      <c r="O61" s="351"/>
      <c r="P61" s="351"/>
      <c r="Q61" s="351"/>
      <c r="R61" s="351"/>
      <c r="S61" s="351"/>
      <c r="T61" s="351"/>
      <c r="U61" s="351"/>
      <c r="V61" s="351"/>
    </row>
    <row r="62" spans="1:24" ht="20.25" customHeight="1" x14ac:dyDescent="0.2">
      <c r="A62" s="352" t="s">
        <v>209</v>
      </c>
      <c r="B62" s="352"/>
      <c r="C62" s="352"/>
      <c r="D62" s="352"/>
      <c r="E62" s="352"/>
      <c r="F62" s="352"/>
      <c r="G62" s="352"/>
      <c r="H62" s="352"/>
      <c r="I62" s="352"/>
      <c r="J62" s="352"/>
      <c r="K62" s="353">
        <v>0</v>
      </c>
      <c r="L62" s="353"/>
      <c r="M62" s="353"/>
      <c r="N62" s="354">
        <v>0</v>
      </c>
      <c r="O62" s="354"/>
      <c r="P62" s="354"/>
      <c r="Q62" s="353">
        <v>0</v>
      </c>
      <c r="R62" s="353"/>
      <c r="S62" s="353"/>
      <c r="T62" s="354">
        <v>0</v>
      </c>
      <c r="U62" s="354"/>
      <c r="V62" s="354"/>
    </row>
    <row r="63" spans="1:24" customFormat="1" ht="33" customHeight="1" x14ac:dyDescent="0.2">
      <c r="B63" s="85" t="s">
        <v>210</v>
      </c>
    </row>
    <row r="64" spans="1:24" customFormat="1" ht="6.6" customHeight="1" x14ac:dyDescent="0.2">
      <c r="B64" s="85"/>
    </row>
    <row r="65" spans="2:22" customFormat="1" ht="21" customHeight="1" x14ac:dyDescent="0.2">
      <c r="B65" s="85" t="s">
        <v>135</v>
      </c>
    </row>
    <row r="66" spans="2:22" ht="6.6" customHeight="1" x14ac:dyDescent="0.2">
      <c r="B66" s="6"/>
      <c r="T66" s="147"/>
      <c r="U66" s="147"/>
      <c r="V66" s="147"/>
    </row>
    <row r="67" spans="2:22" ht="12.95" customHeight="1" x14ac:dyDescent="0.2">
      <c r="T67" s="86"/>
      <c r="U67" s="86"/>
      <c r="V67" s="86"/>
    </row>
    <row r="68" spans="2:22" ht="12.95" customHeight="1" x14ac:dyDescent="0.2">
      <c r="B68" s="87" t="s">
        <v>136</v>
      </c>
      <c r="T68" s="147"/>
      <c r="U68" s="147"/>
      <c r="V68" s="147"/>
    </row>
    <row r="69" spans="2:22" ht="12.95" customHeight="1" x14ac:dyDescent="0.2">
      <c r="B69" s="88" t="s">
        <v>137</v>
      </c>
      <c r="G69" s="355" t="s">
        <v>211</v>
      </c>
      <c r="H69" s="355"/>
      <c r="I69" s="355"/>
      <c r="J69" s="355"/>
      <c r="K69" s="355"/>
      <c r="L69" s="355"/>
      <c r="M69" s="147"/>
      <c r="N69" s="147"/>
      <c r="O69" s="355" t="s">
        <v>211</v>
      </c>
      <c r="P69" s="355"/>
      <c r="Q69" s="355"/>
      <c r="R69" s="355"/>
      <c r="S69" s="355"/>
      <c r="T69" s="355"/>
      <c r="U69" s="355"/>
    </row>
    <row r="70" spans="2:22" ht="12.95" customHeight="1" x14ac:dyDescent="0.2">
      <c r="B70" s="88" t="s">
        <v>139</v>
      </c>
      <c r="G70" s="348" t="s">
        <v>140</v>
      </c>
      <c r="H70" s="348"/>
      <c r="I70" s="348"/>
      <c r="J70" s="348"/>
      <c r="K70" s="348"/>
      <c r="L70" s="348"/>
      <c r="M70" s="86"/>
      <c r="N70" s="86"/>
      <c r="O70" s="348" t="s">
        <v>141</v>
      </c>
      <c r="P70" s="348"/>
      <c r="Q70" s="348"/>
      <c r="R70" s="348"/>
      <c r="S70" s="348"/>
      <c r="T70" s="348"/>
      <c r="U70" s="348"/>
      <c r="V70" s="86"/>
    </row>
    <row r="71" spans="2:22" x14ac:dyDescent="0.2">
      <c r="B71" s="88" t="s">
        <v>142</v>
      </c>
    </row>
  </sheetData>
  <sheetProtection selectLockedCells="1" selectUnlockedCells="1"/>
  <mergeCells count="80">
    <mergeCell ref="B1:M1"/>
    <mergeCell ref="B2:M2"/>
    <mergeCell ref="B3:M3"/>
    <mergeCell ref="J7:J8"/>
    <mergeCell ref="K7:M7"/>
    <mergeCell ref="B5:J6"/>
    <mergeCell ref="K5:P5"/>
    <mergeCell ref="D7:D8"/>
    <mergeCell ref="E7:I7"/>
    <mergeCell ref="N7:P7"/>
    <mergeCell ref="A16:B16"/>
    <mergeCell ref="Q5:V5"/>
    <mergeCell ref="K6:M6"/>
    <mergeCell ref="N6:P6"/>
    <mergeCell ref="Q6:S6"/>
    <mergeCell ref="T6:V6"/>
    <mergeCell ref="A7:A8"/>
    <mergeCell ref="B7:B8"/>
    <mergeCell ref="C7:C8"/>
    <mergeCell ref="A5:A6"/>
    <mergeCell ref="Q7:S7"/>
    <mergeCell ref="T7:V7"/>
    <mergeCell ref="A18:A19"/>
    <mergeCell ref="B18:J19"/>
    <mergeCell ref="K18:P18"/>
    <mergeCell ref="Q18:V18"/>
    <mergeCell ref="K19:M19"/>
    <mergeCell ref="N19:P19"/>
    <mergeCell ref="Q19:S19"/>
    <mergeCell ref="T19:V19"/>
    <mergeCell ref="E20:I20"/>
    <mergeCell ref="J20:J21"/>
    <mergeCell ref="A44:B44"/>
    <mergeCell ref="A46:A47"/>
    <mergeCell ref="B46:J47"/>
    <mergeCell ref="A20:A21"/>
    <mergeCell ref="B20:B21"/>
    <mergeCell ref="C20:C21"/>
    <mergeCell ref="D20:D21"/>
    <mergeCell ref="T20:V20"/>
    <mergeCell ref="N47:P47"/>
    <mergeCell ref="Q47:S47"/>
    <mergeCell ref="T47:V47"/>
    <mergeCell ref="Q46:V46"/>
    <mergeCell ref="K46:P46"/>
    <mergeCell ref="K20:M20"/>
    <mergeCell ref="N20:P20"/>
    <mergeCell ref="Q20:S20"/>
    <mergeCell ref="K47:M47"/>
    <mergeCell ref="N48:P48"/>
    <mergeCell ref="Q48:S48"/>
    <mergeCell ref="T48:V48"/>
    <mergeCell ref="A57:B57"/>
    <mergeCell ref="A58:C58"/>
    <mergeCell ref="K58:L58"/>
    <mergeCell ref="A48:A49"/>
    <mergeCell ref="B48:B49"/>
    <mergeCell ref="C48:C49"/>
    <mergeCell ref="E48:I48"/>
    <mergeCell ref="J48:J49"/>
    <mergeCell ref="K48:M48"/>
    <mergeCell ref="D48:D49"/>
    <mergeCell ref="N58:O58"/>
    <mergeCell ref="Q58:R58"/>
    <mergeCell ref="T58:U58"/>
    <mergeCell ref="K59:P59"/>
    <mergeCell ref="Q59:V59"/>
    <mergeCell ref="A59:J59"/>
    <mergeCell ref="G70:L70"/>
    <mergeCell ref="O70:U70"/>
    <mergeCell ref="A62:J62"/>
    <mergeCell ref="K62:M62"/>
    <mergeCell ref="N62:P62"/>
    <mergeCell ref="Q62:S62"/>
    <mergeCell ref="T62:V62"/>
    <mergeCell ref="G69:L69"/>
    <mergeCell ref="O69:U69"/>
    <mergeCell ref="A61:V61"/>
    <mergeCell ref="A60:J60"/>
    <mergeCell ref="K60:V60"/>
  </mergeCells>
  <phoneticPr fontId="7" type="noConversion"/>
  <printOptions horizontalCentered="1"/>
  <pageMargins left="0.27569444444444446" right="0.27569444444444446" top="0.59027777777777779" bottom="0.39374999999999999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27"/>
  </sheetPr>
  <dimension ref="A1:AO60"/>
  <sheetViews>
    <sheetView zoomScaleNormal="95" zoomScaleSheetLayoutView="100" workbookViewId="0">
      <selection activeCell="B1" sqref="B1"/>
    </sheetView>
  </sheetViews>
  <sheetFormatPr defaultColWidth="8.85546875" defaultRowHeight="12.75" x14ac:dyDescent="0.2"/>
  <cols>
    <col min="1" max="1" width="3" style="1" customWidth="1"/>
    <col min="2" max="2" width="33.42578125" style="1" customWidth="1"/>
    <col min="3" max="3" width="3.7109375" style="1" customWidth="1"/>
    <col min="4" max="4" width="6.28515625" style="1" customWidth="1"/>
    <col min="5" max="9" width="3.28515625" style="1" customWidth="1"/>
    <col min="10" max="10" width="6.28515625" style="1" customWidth="1"/>
    <col min="11" max="40" width="3.28515625" style="1" customWidth="1"/>
    <col min="41" max="16384" width="8.85546875" style="1"/>
  </cols>
  <sheetData>
    <row r="1" spans="1:41" s="6" customFormat="1" ht="17.25" customHeight="1" x14ac:dyDescent="0.2">
      <c r="A1" s="145"/>
      <c r="B1" s="393" t="s">
        <v>212</v>
      </c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145"/>
      <c r="O1" s="145"/>
      <c r="P1" s="145"/>
      <c r="R1" s="89"/>
      <c r="S1" s="89"/>
      <c r="T1" s="89"/>
      <c r="U1" s="89"/>
      <c r="V1" s="89"/>
      <c r="AC1" s="146" t="s">
        <v>213</v>
      </c>
      <c r="AF1" s="145"/>
      <c r="AG1" s="145"/>
      <c r="AH1" s="145"/>
      <c r="AI1" s="146"/>
      <c r="AJ1" s="89"/>
      <c r="AK1" s="89"/>
      <c r="AL1" s="89"/>
      <c r="AM1" s="89"/>
      <c r="AN1" s="89"/>
    </row>
    <row r="2" spans="1:41" s="6" customFormat="1" ht="17.25" customHeight="1" x14ac:dyDescent="0.2">
      <c r="A2" s="2"/>
      <c r="B2" s="393" t="s">
        <v>214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2"/>
      <c r="O2" s="2"/>
      <c r="P2" s="7"/>
      <c r="R2" s="7"/>
      <c r="S2" s="7"/>
      <c r="T2" s="7"/>
      <c r="U2" s="7"/>
      <c r="V2" s="7"/>
      <c r="AC2" s="146" t="s">
        <v>215</v>
      </c>
      <c r="AF2" s="2"/>
      <c r="AG2" s="2"/>
      <c r="AH2" s="7"/>
      <c r="AI2" s="146"/>
      <c r="AJ2" s="7"/>
      <c r="AK2" s="7"/>
      <c r="AL2" s="7"/>
      <c r="AM2" s="7"/>
      <c r="AN2" s="7"/>
    </row>
    <row r="3" spans="1:41" s="6" customFormat="1" ht="17.25" customHeight="1" x14ac:dyDescent="0.2">
      <c r="A3" s="146"/>
      <c r="B3" s="394" t="s">
        <v>216</v>
      </c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146"/>
      <c r="O3" s="146"/>
      <c r="P3" s="7"/>
      <c r="R3" s="7"/>
      <c r="S3" s="7"/>
      <c r="T3" s="7"/>
      <c r="U3" s="7"/>
      <c r="V3" s="7"/>
      <c r="AC3" s="146" t="s">
        <v>217</v>
      </c>
      <c r="AF3" s="146"/>
      <c r="AG3" s="146"/>
      <c r="AH3" s="7"/>
      <c r="AI3" s="146"/>
      <c r="AJ3" s="7"/>
      <c r="AK3" s="7"/>
      <c r="AL3" s="7"/>
      <c r="AM3" s="7"/>
      <c r="AN3" s="7"/>
    </row>
    <row r="4" spans="1:41" ht="25.7" customHeight="1" x14ac:dyDescent="0.2">
      <c r="A4" s="13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</row>
    <row r="5" spans="1:41" ht="14.25" customHeight="1" x14ac:dyDescent="0.2">
      <c r="A5" s="384" t="s">
        <v>5</v>
      </c>
      <c r="B5" s="385" t="s">
        <v>6</v>
      </c>
      <c r="C5" s="385"/>
      <c r="D5" s="385"/>
      <c r="E5" s="385"/>
      <c r="F5" s="385"/>
      <c r="G5" s="385"/>
      <c r="H5" s="385"/>
      <c r="I5" s="385"/>
      <c r="J5" s="385"/>
      <c r="K5" s="386" t="s">
        <v>7</v>
      </c>
      <c r="L5" s="386"/>
      <c r="M5" s="386"/>
      <c r="N5" s="386"/>
      <c r="O5" s="386"/>
      <c r="P5" s="386"/>
      <c r="Q5" s="381" t="s">
        <v>8</v>
      </c>
      <c r="R5" s="381"/>
      <c r="S5" s="381"/>
      <c r="T5" s="381"/>
      <c r="U5" s="381"/>
      <c r="V5" s="381"/>
      <c r="W5" s="407" t="s">
        <v>9</v>
      </c>
      <c r="X5" s="407"/>
      <c r="Y5" s="407"/>
      <c r="Z5" s="407"/>
      <c r="AA5" s="407"/>
      <c r="AB5" s="407"/>
      <c r="AC5" s="405" t="s">
        <v>218</v>
      </c>
      <c r="AD5" s="405"/>
      <c r="AE5" s="405"/>
      <c r="AF5" s="405"/>
      <c r="AG5" s="405"/>
      <c r="AH5" s="405"/>
      <c r="AI5" s="400" t="s">
        <v>219</v>
      </c>
      <c r="AJ5" s="400"/>
      <c r="AK5" s="400"/>
      <c r="AL5" s="400"/>
      <c r="AM5" s="400"/>
      <c r="AN5" s="400"/>
      <c r="AO5" s="97"/>
    </row>
    <row r="6" spans="1:41" ht="11.25" customHeight="1" x14ac:dyDescent="0.2">
      <c r="A6" s="384"/>
      <c r="B6" s="385"/>
      <c r="C6" s="385"/>
      <c r="D6" s="385"/>
      <c r="E6" s="385"/>
      <c r="F6" s="385"/>
      <c r="G6" s="385"/>
      <c r="H6" s="385"/>
      <c r="I6" s="385"/>
      <c r="J6" s="385"/>
      <c r="K6" s="391" t="s">
        <v>10</v>
      </c>
      <c r="L6" s="391"/>
      <c r="M6" s="391"/>
      <c r="N6" s="392" t="s">
        <v>11</v>
      </c>
      <c r="O6" s="392"/>
      <c r="P6" s="392"/>
      <c r="Q6" s="377" t="s">
        <v>12</v>
      </c>
      <c r="R6" s="377"/>
      <c r="S6" s="377"/>
      <c r="T6" s="390" t="s">
        <v>13</v>
      </c>
      <c r="U6" s="390"/>
      <c r="V6" s="390"/>
      <c r="W6" s="377" t="s">
        <v>14</v>
      </c>
      <c r="X6" s="377"/>
      <c r="Y6" s="377"/>
      <c r="Z6" s="390" t="s">
        <v>15</v>
      </c>
      <c r="AA6" s="390"/>
      <c r="AB6" s="390"/>
      <c r="AC6" s="408" t="s">
        <v>220</v>
      </c>
      <c r="AD6" s="408"/>
      <c r="AE6" s="408"/>
      <c r="AF6" s="392" t="s">
        <v>221</v>
      </c>
      <c r="AG6" s="392"/>
      <c r="AH6" s="392"/>
      <c r="AI6" s="377" t="s">
        <v>222</v>
      </c>
      <c r="AJ6" s="377"/>
      <c r="AK6" s="377"/>
      <c r="AL6" s="378" t="s">
        <v>223</v>
      </c>
      <c r="AM6" s="378"/>
      <c r="AN6" s="378"/>
      <c r="AO6" s="97"/>
    </row>
    <row r="7" spans="1:41" ht="11.25" customHeight="1" x14ac:dyDescent="0.2">
      <c r="A7" s="369" t="s">
        <v>16</v>
      </c>
      <c r="B7" s="370" t="s">
        <v>73</v>
      </c>
      <c r="C7" s="371" t="s">
        <v>18</v>
      </c>
      <c r="D7" s="372" t="s">
        <v>19</v>
      </c>
      <c r="E7" s="373" t="s">
        <v>20</v>
      </c>
      <c r="F7" s="373"/>
      <c r="G7" s="373"/>
      <c r="H7" s="373"/>
      <c r="I7" s="373"/>
      <c r="J7" s="374" t="s">
        <v>21</v>
      </c>
      <c r="K7" s="375" t="s">
        <v>224</v>
      </c>
      <c r="L7" s="375"/>
      <c r="M7" s="375"/>
      <c r="N7" s="376" t="s">
        <v>224</v>
      </c>
      <c r="O7" s="376"/>
      <c r="P7" s="376"/>
      <c r="Q7" s="367" t="s">
        <v>224</v>
      </c>
      <c r="R7" s="367"/>
      <c r="S7" s="367"/>
      <c r="T7" s="361" t="s">
        <v>224</v>
      </c>
      <c r="U7" s="361"/>
      <c r="V7" s="361"/>
      <c r="W7" s="367" t="s">
        <v>224</v>
      </c>
      <c r="X7" s="367"/>
      <c r="Y7" s="367"/>
      <c r="Z7" s="361" t="s">
        <v>224</v>
      </c>
      <c r="AA7" s="361"/>
      <c r="AB7" s="361"/>
      <c r="AC7" s="367" t="s">
        <v>224</v>
      </c>
      <c r="AD7" s="367"/>
      <c r="AE7" s="367"/>
      <c r="AF7" s="376" t="s">
        <v>224</v>
      </c>
      <c r="AG7" s="376"/>
      <c r="AH7" s="376"/>
      <c r="AI7" s="367" t="s">
        <v>224</v>
      </c>
      <c r="AJ7" s="367"/>
      <c r="AK7" s="367"/>
      <c r="AL7" s="368" t="s">
        <v>224</v>
      </c>
      <c r="AM7" s="368"/>
      <c r="AN7" s="368"/>
      <c r="AO7" s="97"/>
    </row>
    <row r="8" spans="1:41" s="20" customFormat="1" ht="29.25" customHeight="1" x14ac:dyDescent="0.2">
      <c r="A8" s="369"/>
      <c r="B8" s="370"/>
      <c r="C8" s="371"/>
      <c r="D8" s="372"/>
      <c r="E8" s="17" t="s">
        <v>74</v>
      </c>
      <c r="F8" s="17" t="s">
        <v>25</v>
      </c>
      <c r="G8" s="17" t="s">
        <v>145</v>
      </c>
      <c r="H8" s="17" t="s">
        <v>27</v>
      </c>
      <c r="I8" s="18" t="s">
        <v>28</v>
      </c>
      <c r="J8" s="374"/>
      <c r="K8" s="230" t="s">
        <v>24</v>
      </c>
      <c r="L8" s="231" t="s">
        <v>25</v>
      </c>
      <c r="M8" s="232" t="s">
        <v>29</v>
      </c>
      <c r="N8" s="233" t="s">
        <v>24</v>
      </c>
      <c r="O8" s="234" t="s">
        <v>25</v>
      </c>
      <c r="P8" s="235" t="s">
        <v>29</v>
      </c>
      <c r="Q8" s="236" t="s">
        <v>24</v>
      </c>
      <c r="R8" s="231" t="s">
        <v>25</v>
      </c>
      <c r="S8" s="232" t="s">
        <v>29</v>
      </c>
      <c r="T8" s="233" t="s">
        <v>24</v>
      </c>
      <c r="U8" s="234" t="s">
        <v>25</v>
      </c>
      <c r="V8" s="235" t="s">
        <v>29</v>
      </c>
      <c r="W8" s="236" t="s">
        <v>24</v>
      </c>
      <c r="X8" s="231" t="s">
        <v>25</v>
      </c>
      <c r="Y8" s="232" t="s">
        <v>29</v>
      </c>
      <c r="Z8" s="233" t="s">
        <v>24</v>
      </c>
      <c r="AA8" s="234" t="s">
        <v>25</v>
      </c>
      <c r="AB8" s="258" t="s">
        <v>29</v>
      </c>
      <c r="AC8" s="236" t="s">
        <v>24</v>
      </c>
      <c r="AD8" s="231" t="s">
        <v>25</v>
      </c>
      <c r="AE8" s="232" t="s">
        <v>29</v>
      </c>
      <c r="AF8" s="233" t="s">
        <v>24</v>
      </c>
      <c r="AG8" s="234" t="s">
        <v>25</v>
      </c>
      <c r="AH8" s="235" t="s">
        <v>29</v>
      </c>
      <c r="AI8" s="236" t="s">
        <v>24</v>
      </c>
      <c r="AJ8" s="231" t="s">
        <v>25</v>
      </c>
      <c r="AK8" s="232" t="s">
        <v>29</v>
      </c>
      <c r="AL8" s="233" t="s">
        <v>24</v>
      </c>
      <c r="AM8" s="234" t="s">
        <v>25</v>
      </c>
      <c r="AN8" s="232" t="s">
        <v>29</v>
      </c>
      <c r="AO8" s="98"/>
    </row>
    <row r="9" spans="1:41" ht="20.25" customHeight="1" x14ac:dyDescent="0.2">
      <c r="A9" s="34">
        <v>1</v>
      </c>
      <c r="B9" s="35"/>
      <c r="C9" s="36"/>
      <c r="D9" s="34">
        <f>SUM(K9:L9,N9:O9,Q9:R9,T9:U9,W9:X9,Z9:AA9,AC9:AD9,AF9:AG9,AI9:AJ9,AL9:AM9)</f>
        <v>0</v>
      </c>
      <c r="E9" s="37"/>
      <c r="F9" s="37"/>
      <c r="G9" s="37"/>
      <c r="H9" s="37"/>
      <c r="I9" s="38"/>
      <c r="J9" s="39">
        <f>SUM(M9,P9,S9,V9,Y9,AB9,AE9,AH9,AK9,AN9)</f>
        <v>0</v>
      </c>
      <c r="K9" s="40"/>
      <c r="L9" s="41"/>
      <c r="M9" s="39"/>
      <c r="N9" s="42"/>
      <c r="O9" s="43"/>
      <c r="P9" s="44"/>
      <c r="Q9" s="45"/>
      <c r="R9" s="41"/>
      <c r="S9" s="39"/>
      <c r="T9" s="42"/>
      <c r="U9" s="43"/>
      <c r="V9" s="46"/>
      <c r="W9" s="45"/>
      <c r="X9" s="41"/>
      <c r="Y9" s="39"/>
      <c r="Z9" s="42"/>
      <c r="AA9" s="43"/>
      <c r="AB9" s="46"/>
      <c r="AC9" s="45"/>
      <c r="AD9" s="41"/>
      <c r="AE9" s="39"/>
      <c r="AF9" s="42"/>
      <c r="AG9" s="43"/>
      <c r="AH9" s="44"/>
      <c r="AI9" s="45"/>
      <c r="AJ9" s="41"/>
      <c r="AK9" s="39"/>
      <c r="AL9" s="42"/>
      <c r="AM9" s="43"/>
      <c r="AN9" s="39"/>
      <c r="AO9" s="97"/>
    </row>
    <row r="10" spans="1:41" ht="20.25" customHeight="1" x14ac:dyDescent="0.2">
      <c r="A10" s="34">
        <v>2</v>
      </c>
      <c r="B10" s="35"/>
      <c r="C10" s="36"/>
      <c r="D10" s="34">
        <f>SUM(K10:L10,N10:O10,Q10:R10,T10:U10,W10:X10,Z10:AA10,AC10:AD10,AF10:AG10,AI10:AJ10,AL10:AM10)</f>
        <v>0</v>
      </c>
      <c r="E10" s="37"/>
      <c r="F10" s="37"/>
      <c r="G10" s="37"/>
      <c r="H10" s="37"/>
      <c r="I10" s="38"/>
      <c r="J10" s="39">
        <f>SUM(M10,P10,S10,V10,Y10,AB10,AE10,AH10,AK10,AN10)</f>
        <v>0</v>
      </c>
      <c r="K10" s="40"/>
      <c r="L10" s="41"/>
      <c r="M10" s="39"/>
      <c r="N10" s="42"/>
      <c r="O10" s="43"/>
      <c r="P10" s="44"/>
      <c r="Q10" s="45"/>
      <c r="R10" s="41"/>
      <c r="S10" s="39"/>
      <c r="T10" s="42"/>
      <c r="U10" s="43"/>
      <c r="V10" s="46"/>
      <c r="W10" s="45"/>
      <c r="X10" s="41"/>
      <c r="Y10" s="39"/>
      <c r="Z10" s="42"/>
      <c r="AA10" s="43"/>
      <c r="AB10" s="46"/>
      <c r="AC10" s="45"/>
      <c r="AD10" s="41"/>
      <c r="AE10" s="39"/>
      <c r="AF10" s="42"/>
      <c r="AG10" s="43"/>
      <c r="AH10" s="44"/>
      <c r="AI10" s="45"/>
      <c r="AJ10" s="41"/>
      <c r="AK10" s="39"/>
      <c r="AL10" s="42"/>
      <c r="AM10" s="43"/>
      <c r="AN10" s="39"/>
      <c r="AO10" s="97"/>
    </row>
    <row r="11" spans="1:41" ht="20.25" customHeight="1" x14ac:dyDescent="0.2">
      <c r="A11" s="34">
        <v>3</v>
      </c>
      <c r="B11" s="35"/>
      <c r="C11" s="36"/>
      <c r="D11" s="34">
        <f>SUM(K11:L11,N11:O11,Q11:R11,T11:U11,W11:X11,Z11:AA11,AC11:AD11,AF11:AG11,AI11:AJ11,AL11:AM11)</f>
        <v>0</v>
      </c>
      <c r="E11" s="37"/>
      <c r="F11" s="37"/>
      <c r="G11" s="37"/>
      <c r="H11" s="37"/>
      <c r="I11" s="38"/>
      <c r="J11" s="39">
        <f>SUM(M11,P11,S11,V11,Y11,AB11,AE11,AH11,AK11,AN11)</f>
        <v>0</v>
      </c>
      <c r="K11" s="40"/>
      <c r="L11" s="41"/>
      <c r="M11" s="39"/>
      <c r="N11" s="42"/>
      <c r="O11" s="43"/>
      <c r="P11" s="44"/>
      <c r="Q11" s="45"/>
      <c r="R11" s="41"/>
      <c r="S11" s="39"/>
      <c r="T11" s="42"/>
      <c r="U11" s="43"/>
      <c r="V11" s="46"/>
      <c r="W11" s="45"/>
      <c r="X11" s="41"/>
      <c r="Y11" s="39"/>
      <c r="Z11" s="42"/>
      <c r="AA11" s="43"/>
      <c r="AB11" s="46"/>
      <c r="AC11" s="45"/>
      <c r="AD11" s="41"/>
      <c r="AE11" s="39"/>
      <c r="AF11" s="42"/>
      <c r="AG11" s="43"/>
      <c r="AH11" s="44"/>
      <c r="AI11" s="45"/>
      <c r="AJ11" s="41"/>
      <c r="AK11" s="39"/>
      <c r="AL11" s="42"/>
      <c r="AM11" s="43"/>
      <c r="AN11" s="39"/>
      <c r="AO11" s="97"/>
    </row>
    <row r="12" spans="1:41" ht="20.25" customHeight="1" x14ac:dyDescent="0.2">
      <c r="A12" s="34">
        <v>4</v>
      </c>
      <c r="B12" s="35"/>
      <c r="C12" s="90"/>
      <c r="D12" s="34">
        <f>SUM(K12:L12,N12:O12,Q12:R12,T12:U12,W12:X12,Z12:AA12,AC12:AD12,AF12:AG12,AI12:AJ12,AL12:AM12)</f>
        <v>0</v>
      </c>
      <c r="E12" s="37"/>
      <c r="F12" s="37"/>
      <c r="G12" s="37"/>
      <c r="H12" s="37"/>
      <c r="I12" s="38"/>
      <c r="J12" s="39">
        <f>SUM(M12,P12,S12,V12,Y12,AB12,AE12,AH12,AK12,AN12)</f>
        <v>0</v>
      </c>
      <c r="K12" s="40"/>
      <c r="L12" s="41"/>
      <c r="M12" s="39"/>
      <c r="N12" s="42"/>
      <c r="O12" s="43"/>
      <c r="P12" s="44"/>
      <c r="Q12" s="45"/>
      <c r="R12" s="41"/>
      <c r="S12" s="39"/>
      <c r="T12" s="42"/>
      <c r="U12" s="43"/>
      <c r="V12" s="46"/>
      <c r="W12" s="45"/>
      <c r="X12" s="41"/>
      <c r="Y12" s="39"/>
      <c r="Z12" s="42"/>
      <c r="AA12" s="43"/>
      <c r="AB12" s="46"/>
      <c r="AC12" s="45"/>
      <c r="AD12" s="41"/>
      <c r="AE12" s="39"/>
      <c r="AF12" s="42"/>
      <c r="AG12" s="43"/>
      <c r="AH12" s="44"/>
      <c r="AI12" s="45"/>
      <c r="AJ12" s="41"/>
      <c r="AK12" s="39"/>
      <c r="AL12" s="42"/>
      <c r="AM12" s="43"/>
      <c r="AN12" s="39"/>
      <c r="AO12" s="97"/>
    </row>
    <row r="13" spans="1:41" ht="20.25" customHeight="1" x14ac:dyDescent="0.2">
      <c r="A13" s="91">
        <v>5</v>
      </c>
      <c r="B13" s="92"/>
      <c r="C13" s="93"/>
      <c r="D13" s="34">
        <f>SUM(K13:L13,N13:O13,Q13:R13,T13:U13,W13:X13,Z13:AA13,AC13:AD13,AF13:AG13,AI13:AJ13,AL13:AM13)</f>
        <v>0</v>
      </c>
      <c r="E13" s="94"/>
      <c r="F13" s="94"/>
      <c r="G13" s="94"/>
      <c r="H13" s="94"/>
      <c r="I13" s="95"/>
      <c r="J13" s="39">
        <f>SUM(M13,P13,S13,V13,Y13,AB13,AE13,AH13,AK13,AN13)</f>
        <v>0</v>
      </c>
      <c r="K13" s="54"/>
      <c r="L13" s="55"/>
      <c r="M13" s="53"/>
      <c r="N13" s="56"/>
      <c r="O13" s="57"/>
      <c r="P13" s="58"/>
      <c r="Q13" s="59"/>
      <c r="R13" s="55"/>
      <c r="S13" s="53"/>
      <c r="T13" s="56"/>
      <c r="U13" s="57"/>
      <c r="V13" s="60"/>
      <c r="W13" s="59"/>
      <c r="X13" s="55"/>
      <c r="Y13" s="53"/>
      <c r="Z13" s="56"/>
      <c r="AA13" s="57"/>
      <c r="AB13" s="60"/>
      <c r="AC13" s="59"/>
      <c r="AD13" s="55"/>
      <c r="AE13" s="53"/>
      <c r="AF13" s="56"/>
      <c r="AG13" s="57"/>
      <c r="AH13" s="58"/>
      <c r="AI13" s="59"/>
      <c r="AJ13" s="55"/>
      <c r="AK13" s="53"/>
      <c r="AL13" s="56"/>
      <c r="AM13" s="57"/>
      <c r="AN13" s="53"/>
      <c r="AO13" s="97"/>
    </row>
    <row r="14" spans="1:41" s="64" customFormat="1" ht="20.25" customHeight="1" x14ac:dyDescent="0.2">
      <c r="A14" s="383" t="s">
        <v>70</v>
      </c>
      <c r="B14" s="383"/>
      <c r="C14" s="222"/>
      <c r="D14" s="237">
        <f>SUM(D9:D13)</f>
        <v>0</v>
      </c>
      <c r="E14" s="238">
        <f t="shared" ref="E14:AN14" si="0">SUM(E9:E13)</f>
        <v>0</v>
      </c>
      <c r="F14" s="238">
        <f t="shared" si="0"/>
        <v>0</v>
      </c>
      <c r="G14" s="238">
        <f t="shared" si="0"/>
        <v>0</v>
      </c>
      <c r="H14" s="238">
        <f t="shared" si="0"/>
        <v>0</v>
      </c>
      <c r="I14" s="239">
        <f t="shared" si="0"/>
        <v>0</v>
      </c>
      <c r="J14" s="240">
        <f t="shared" si="0"/>
        <v>0</v>
      </c>
      <c r="K14" s="241">
        <f t="shared" si="0"/>
        <v>0</v>
      </c>
      <c r="L14" s="242">
        <f t="shared" si="0"/>
        <v>0</v>
      </c>
      <c r="M14" s="243">
        <f t="shared" si="0"/>
        <v>0</v>
      </c>
      <c r="N14" s="244">
        <f t="shared" si="0"/>
        <v>0</v>
      </c>
      <c r="O14" s="245">
        <f t="shared" si="0"/>
        <v>0</v>
      </c>
      <c r="P14" s="246">
        <f t="shared" si="0"/>
        <v>0</v>
      </c>
      <c r="Q14" s="247">
        <f t="shared" si="0"/>
        <v>0</v>
      </c>
      <c r="R14" s="242">
        <f t="shared" si="0"/>
        <v>0</v>
      </c>
      <c r="S14" s="243">
        <f t="shared" si="0"/>
        <v>0</v>
      </c>
      <c r="T14" s="244">
        <f t="shared" si="0"/>
        <v>0</v>
      </c>
      <c r="U14" s="245">
        <f t="shared" si="0"/>
        <v>0</v>
      </c>
      <c r="V14" s="248">
        <f t="shared" si="0"/>
        <v>0</v>
      </c>
      <c r="W14" s="247">
        <f t="shared" si="0"/>
        <v>0</v>
      </c>
      <c r="X14" s="242">
        <f t="shared" si="0"/>
        <v>0</v>
      </c>
      <c r="Y14" s="243">
        <f t="shared" si="0"/>
        <v>0</v>
      </c>
      <c r="Z14" s="244">
        <f t="shared" si="0"/>
        <v>0</v>
      </c>
      <c r="AA14" s="245">
        <f t="shared" si="0"/>
        <v>0</v>
      </c>
      <c r="AB14" s="248">
        <f t="shared" si="0"/>
        <v>0</v>
      </c>
      <c r="AC14" s="247">
        <f t="shared" si="0"/>
        <v>0</v>
      </c>
      <c r="AD14" s="242">
        <f t="shared" si="0"/>
        <v>0</v>
      </c>
      <c r="AE14" s="243">
        <f t="shared" si="0"/>
        <v>0</v>
      </c>
      <c r="AF14" s="244">
        <f t="shared" si="0"/>
        <v>0</v>
      </c>
      <c r="AG14" s="245">
        <f t="shared" si="0"/>
        <v>0</v>
      </c>
      <c r="AH14" s="246">
        <f t="shared" si="0"/>
        <v>0</v>
      </c>
      <c r="AI14" s="247">
        <f t="shared" si="0"/>
        <v>0</v>
      </c>
      <c r="AJ14" s="242">
        <f t="shared" si="0"/>
        <v>0</v>
      </c>
      <c r="AK14" s="243">
        <f t="shared" si="0"/>
        <v>0</v>
      </c>
      <c r="AL14" s="244">
        <f t="shared" si="0"/>
        <v>0</v>
      </c>
      <c r="AM14" s="245">
        <f t="shared" si="0"/>
        <v>0</v>
      </c>
      <c r="AN14" s="243">
        <f t="shared" si="0"/>
        <v>0</v>
      </c>
      <c r="AO14" s="99"/>
    </row>
    <row r="15" spans="1:41" s="64" customFormat="1" ht="25.7" customHeight="1" x14ac:dyDescent="0.2">
      <c r="A15" s="65"/>
      <c r="B15" s="65"/>
      <c r="C15" s="66"/>
      <c r="D15" s="66"/>
      <c r="E15" s="66"/>
      <c r="F15" s="66"/>
      <c r="G15" s="66"/>
      <c r="H15" s="66"/>
      <c r="I15" s="66"/>
      <c r="J15" s="67"/>
      <c r="K15" s="249"/>
      <c r="L15" s="249"/>
      <c r="M15" s="250"/>
      <c r="N15" s="249"/>
      <c r="O15" s="249"/>
      <c r="P15" s="250"/>
      <c r="Q15" s="249"/>
      <c r="R15" s="249"/>
      <c r="S15" s="250"/>
      <c r="T15" s="249"/>
      <c r="U15" s="249"/>
      <c r="V15" s="250"/>
      <c r="W15" s="249"/>
      <c r="X15" s="249"/>
      <c r="Y15" s="250"/>
      <c r="Z15" s="249"/>
      <c r="AA15" s="249"/>
      <c r="AB15" s="250"/>
      <c r="AC15" s="249"/>
      <c r="AD15" s="249"/>
      <c r="AE15" s="250"/>
      <c r="AF15" s="249"/>
      <c r="AG15" s="249"/>
      <c r="AH15" s="250"/>
      <c r="AI15" s="249"/>
      <c r="AJ15" s="249"/>
      <c r="AK15" s="250"/>
      <c r="AL15" s="249"/>
      <c r="AM15" s="249"/>
      <c r="AN15" s="250"/>
    </row>
    <row r="16" spans="1:41" ht="14.25" customHeight="1" x14ac:dyDescent="0.2">
      <c r="A16" s="384" t="s">
        <v>71</v>
      </c>
      <c r="B16" s="385" t="s">
        <v>72</v>
      </c>
      <c r="C16" s="385"/>
      <c r="D16" s="385"/>
      <c r="E16" s="385"/>
      <c r="F16" s="385"/>
      <c r="G16" s="385"/>
      <c r="H16" s="385"/>
      <c r="I16" s="385"/>
      <c r="J16" s="385"/>
      <c r="K16" s="386" t="s">
        <v>7</v>
      </c>
      <c r="L16" s="386"/>
      <c r="M16" s="386"/>
      <c r="N16" s="386"/>
      <c r="O16" s="386"/>
      <c r="P16" s="386"/>
      <c r="Q16" s="381" t="s">
        <v>8</v>
      </c>
      <c r="R16" s="381"/>
      <c r="S16" s="381"/>
      <c r="T16" s="381"/>
      <c r="U16" s="381"/>
      <c r="V16" s="381"/>
      <c r="W16" s="407" t="s">
        <v>9</v>
      </c>
      <c r="X16" s="407"/>
      <c r="Y16" s="407"/>
      <c r="Z16" s="407"/>
      <c r="AA16" s="407"/>
      <c r="AB16" s="407"/>
      <c r="AC16" s="405" t="s">
        <v>218</v>
      </c>
      <c r="AD16" s="405"/>
      <c r="AE16" s="405"/>
      <c r="AF16" s="405"/>
      <c r="AG16" s="405"/>
      <c r="AH16" s="405"/>
      <c r="AI16" s="400" t="s">
        <v>219</v>
      </c>
      <c r="AJ16" s="400"/>
      <c r="AK16" s="400"/>
      <c r="AL16" s="400"/>
      <c r="AM16" s="400"/>
      <c r="AN16" s="400"/>
      <c r="AO16" s="97"/>
    </row>
    <row r="17" spans="1:41" ht="11.25" customHeight="1" x14ac:dyDescent="0.2">
      <c r="A17" s="384"/>
      <c r="B17" s="385"/>
      <c r="C17" s="385"/>
      <c r="D17" s="385"/>
      <c r="E17" s="385"/>
      <c r="F17" s="385"/>
      <c r="G17" s="385"/>
      <c r="H17" s="385"/>
      <c r="I17" s="385"/>
      <c r="J17" s="385"/>
      <c r="K17" s="387" t="s">
        <v>10</v>
      </c>
      <c r="L17" s="387"/>
      <c r="M17" s="387"/>
      <c r="N17" s="388" t="s">
        <v>11</v>
      </c>
      <c r="O17" s="388"/>
      <c r="P17" s="388"/>
      <c r="Q17" s="389" t="s">
        <v>12</v>
      </c>
      <c r="R17" s="389"/>
      <c r="S17" s="389"/>
      <c r="T17" s="390" t="s">
        <v>13</v>
      </c>
      <c r="U17" s="390"/>
      <c r="V17" s="390"/>
      <c r="W17" s="377" t="s">
        <v>14</v>
      </c>
      <c r="X17" s="377"/>
      <c r="Y17" s="377"/>
      <c r="Z17" s="390" t="s">
        <v>15</v>
      </c>
      <c r="AA17" s="390"/>
      <c r="AB17" s="390"/>
      <c r="AC17" s="408" t="s">
        <v>220</v>
      </c>
      <c r="AD17" s="408"/>
      <c r="AE17" s="408"/>
      <c r="AF17" s="392" t="s">
        <v>221</v>
      </c>
      <c r="AG17" s="392"/>
      <c r="AH17" s="392"/>
      <c r="AI17" s="377" t="s">
        <v>222</v>
      </c>
      <c r="AJ17" s="377"/>
      <c r="AK17" s="377"/>
      <c r="AL17" s="378" t="s">
        <v>223</v>
      </c>
      <c r="AM17" s="378"/>
      <c r="AN17" s="378"/>
      <c r="AO17" s="97"/>
    </row>
    <row r="18" spans="1:41" ht="11.25" customHeight="1" x14ac:dyDescent="0.2">
      <c r="A18" s="369" t="s">
        <v>16</v>
      </c>
      <c r="B18" s="370" t="s">
        <v>73</v>
      </c>
      <c r="C18" s="371" t="s">
        <v>18</v>
      </c>
      <c r="D18" s="372" t="s">
        <v>19</v>
      </c>
      <c r="E18" s="373" t="s">
        <v>20</v>
      </c>
      <c r="F18" s="373"/>
      <c r="G18" s="373"/>
      <c r="H18" s="373"/>
      <c r="I18" s="373"/>
      <c r="J18" s="374" t="s">
        <v>21</v>
      </c>
      <c r="K18" s="375" t="s">
        <v>224</v>
      </c>
      <c r="L18" s="375"/>
      <c r="M18" s="375"/>
      <c r="N18" s="376" t="s">
        <v>224</v>
      </c>
      <c r="O18" s="376"/>
      <c r="P18" s="376"/>
      <c r="Q18" s="360" t="s">
        <v>224</v>
      </c>
      <c r="R18" s="360"/>
      <c r="S18" s="360"/>
      <c r="T18" s="361" t="s">
        <v>224</v>
      </c>
      <c r="U18" s="361"/>
      <c r="V18" s="361"/>
      <c r="W18" s="367" t="s">
        <v>224</v>
      </c>
      <c r="X18" s="367"/>
      <c r="Y18" s="367"/>
      <c r="Z18" s="361" t="s">
        <v>224</v>
      </c>
      <c r="AA18" s="361"/>
      <c r="AB18" s="361"/>
      <c r="AC18" s="367" t="s">
        <v>224</v>
      </c>
      <c r="AD18" s="367"/>
      <c r="AE18" s="367"/>
      <c r="AF18" s="376" t="s">
        <v>224</v>
      </c>
      <c r="AG18" s="376"/>
      <c r="AH18" s="376"/>
      <c r="AI18" s="360" t="s">
        <v>224</v>
      </c>
      <c r="AJ18" s="360"/>
      <c r="AK18" s="360"/>
      <c r="AL18" s="368" t="s">
        <v>224</v>
      </c>
      <c r="AM18" s="368"/>
      <c r="AN18" s="368"/>
      <c r="AO18" s="97"/>
    </row>
    <row r="19" spans="1:41" s="20" customFormat="1" ht="29.25" customHeight="1" x14ac:dyDescent="0.2">
      <c r="A19" s="369"/>
      <c r="B19" s="370"/>
      <c r="C19" s="371"/>
      <c r="D19" s="372"/>
      <c r="E19" s="17" t="s">
        <v>74</v>
      </c>
      <c r="F19" s="17" t="s">
        <v>25</v>
      </c>
      <c r="G19" s="17" t="s">
        <v>145</v>
      </c>
      <c r="H19" s="17" t="s">
        <v>27</v>
      </c>
      <c r="I19" s="18" t="s">
        <v>28</v>
      </c>
      <c r="J19" s="374"/>
      <c r="K19" s="230" t="s">
        <v>24</v>
      </c>
      <c r="L19" s="231" t="s">
        <v>25</v>
      </c>
      <c r="M19" s="232" t="s">
        <v>29</v>
      </c>
      <c r="N19" s="233" t="s">
        <v>24</v>
      </c>
      <c r="O19" s="234" t="s">
        <v>25</v>
      </c>
      <c r="P19" s="235" t="s">
        <v>29</v>
      </c>
      <c r="Q19" s="230" t="s">
        <v>24</v>
      </c>
      <c r="R19" s="231" t="s">
        <v>25</v>
      </c>
      <c r="S19" s="232" t="s">
        <v>29</v>
      </c>
      <c r="T19" s="233" t="s">
        <v>24</v>
      </c>
      <c r="U19" s="234" t="s">
        <v>25</v>
      </c>
      <c r="V19" s="235" t="s">
        <v>29</v>
      </c>
      <c r="W19" s="236" t="s">
        <v>24</v>
      </c>
      <c r="X19" s="231" t="s">
        <v>25</v>
      </c>
      <c r="Y19" s="232" t="s">
        <v>29</v>
      </c>
      <c r="Z19" s="233" t="s">
        <v>24</v>
      </c>
      <c r="AA19" s="234" t="s">
        <v>25</v>
      </c>
      <c r="AB19" s="258" t="s">
        <v>29</v>
      </c>
      <c r="AC19" s="236" t="s">
        <v>24</v>
      </c>
      <c r="AD19" s="231" t="s">
        <v>25</v>
      </c>
      <c r="AE19" s="232" t="s">
        <v>29</v>
      </c>
      <c r="AF19" s="233" t="s">
        <v>24</v>
      </c>
      <c r="AG19" s="234" t="s">
        <v>25</v>
      </c>
      <c r="AH19" s="235" t="s">
        <v>29</v>
      </c>
      <c r="AI19" s="230" t="s">
        <v>24</v>
      </c>
      <c r="AJ19" s="231" t="s">
        <v>25</v>
      </c>
      <c r="AK19" s="232" t="s">
        <v>29</v>
      </c>
      <c r="AL19" s="233" t="s">
        <v>24</v>
      </c>
      <c r="AM19" s="234" t="s">
        <v>25</v>
      </c>
      <c r="AN19" s="232" t="s">
        <v>29</v>
      </c>
      <c r="AO19" s="98"/>
    </row>
    <row r="20" spans="1:41" ht="20.25" customHeight="1" x14ac:dyDescent="0.2">
      <c r="A20" s="34">
        <v>6</v>
      </c>
      <c r="B20" s="35"/>
      <c r="C20" s="36"/>
      <c r="D20" s="34">
        <f>SUM(K20:L20,N20:O20,Q20:R20,T20:U20,W20:X20,Z20:AA20,AC20:AD20,AF20:AG20,AI20:AJ20,AL20:AM20)</f>
        <v>0</v>
      </c>
      <c r="E20" s="37"/>
      <c r="F20" s="37"/>
      <c r="G20" s="37"/>
      <c r="H20" s="37"/>
      <c r="I20" s="38"/>
      <c r="J20" s="39">
        <f>SUM(M20,P20,S20,V20,Y20,AB20,AE20,AH20,AK20,AN20)</f>
        <v>0</v>
      </c>
      <c r="K20" s="40"/>
      <c r="L20" s="41"/>
      <c r="M20" s="39"/>
      <c r="N20" s="42"/>
      <c r="O20" s="43"/>
      <c r="P20" s="44"/>
      <c r="Q20" s="45"/>
      <c r="R20" s="41"/>
      <c r="S20" s="39"/>
      <c r="T20" s="42"/>
      <c r="U20" s="43"/>
      <c r="V20" s="44"/>
      <c r="W20" s="45"/>
      <c r="X20" s="41"/>
      <c r="Y20" s="39"/>
      <c r="Z20" s="42"/>
      <c r="AA20" s="43"/>
      <c r="AB20" s="46"/>
      <c r="AC20" s="45"/>
      <c r="AD20" s="41"/>
      <c r="AE20" s="39"/>
      <c r="AF20" s="42"/>
      <c r="AG20" s="43"/>
      <c r="AH20" s="44"/>
      <c r="AI20" s="45"/>
      <c r="AJ20" s="41"/>
      <c r="AK20" s="39"/>
      <c r="AL20" s="42"/>
      <c r="AM20" s="43"/>
      <c r="AN20" s="39"/>
      <c r="AO20" s="97"/>
    </row>
    <row r="21" spans="1:41" ht="20.25" customHeight="1" x14ac:dyDescent="0.2">
      <c r="A21" s="34">
        <v>7</v>
      </c>
      <c r="B21" s="35"/>
      <c r="C21" s="36"/>
      <c r="D21" s="34">
        <f t="shared" ref="D21:D29" si="1">SUM(K21:L21,N21:O21,Q21:R21,T21:U21,W21:X21,Z21:AA21,AC21:AD21,AF21:AG21,AI21:AJ21,AL21:AM21)</f>
        <v>0</v>
      </c>
      <c r="E21" s="37"/>
      <c r="F21" s="37"/>
      <c r="G21" s="37"/>
      <c r="H21" s="37"/>
      <c r="I21" s="38"/>
      <c r="J21" s="39">
        <f t="shared" ref="J21:J28" si="2">SUM(M21,P21,S21,V21,Y21,AB21,AE21,AH21,AK21,AN21)</f>
        <v>0</v>
      </c>
      <c r="K21" s="40"/>
      <c r="L21" s="41"/>
      <c r="M21" s="39"/>
      <c r="N21" s="42"/>
      <c r="O21" s="43"/>
      <c r="P21" s="44"/>
      <c r="Q21" s="45"/>
      <c r="R21" s="41"/>
      <c r="S21" s="39"/>
      <c r="T21" s="42"/>
      <c r="U21" s="43"/>
      <c r="V21" s="44"/>
      <c r="W21" s="45"/>
      <c r="X21" s="41"/>
      <c r="Y21" s="39"/>
      <c r="Z21" s="42"/>
      <c r="AA21" s="43"/>
      <c r="AB21" s="46"/>
      <c r="AC21" s="45"/>
      <c r="AD21" s="41"/>
      <c r="AE21" s="39"/>
      <c r="AF21" s="42"/>
      <c r="AG21" s="43"/>
      <c r="AH21" s="44"/>
      <c r="AI21" s="45"/>
      <c r="AJ21" s="41"/>
      <c r="AK21" s="39"/>
      <c r="AL21" s="42"/>
      <c r="AM21" s="43"/>
      <c r="AN21" s="39"/>
      <c r="AO21" s="97"/>
    </row>
    <row r="22" spans="1:41" ht="20.25" customHeight="1" x14ac:dyDescent="0.2">
      <c r="A22" s="34">
        <v>8</v>
      </c>
      <c r="B22" s="35"/>
      <c r="C22" s="36"/>
      <c r="D22" s="34">
        <f t="shared" si="1"/>
        <v>0</v>
      </c>
      <c r="E22" s="37"/>
      <c r="F22" s="37"/>
      <c r="G22" s="37"/>
      <c r="H22" s="37"/>
      <c r="I22" s="38"/>
      <c r="J22" s="39">
        <f t="shared" si="2"/>
        <v>0</v>
      </c>
      <c r="K22" s="40"/>
      <c r="L22" s="41"/>
      <c r="M22" s="39"/>
      <c r="N22" s="42"/>
      <c r="O22" s="43"/>
      <c r="P22" s="44"/>
      <c r="Q22" s="45"/>
      <c r="R22" s="41"/>
      <c r="S22" s="39"/>
      <c r="T22" s="42"/>
      <c r="U22" s="43"/>
      <c r="V22" s="44"/>
      <c r="W22" s="45"/>
      <c r="X22" s="41"/>
      <c r="Y22" s="39"/>
      <c r="Z22" s="42"/>
      <c r="AA22" s="43"/>
      <c r="AB22" s="46"/>
      <c r="AC22" s="45"/>
      <c r="AD22" s="41"/>
      <c r="AE22" s="39"/>
      <c r="AF22" s="42"/>
      <c r="AG22" s="43"/>
      <c r="AH22" s="44"/>
      <c r="AI22" s="45"/>
      <c r="AJ22" s="41"/>
      <c r="AK22" s="39"/>
      <c r="AL22" s="42"/>
      <c r="AM22" s="43"/>
      <c r="AN22" s="39"/>
      <c r="AO22" s="97"/>
    </row>
    <row r="23" spans="1:41" ht="20.25" customHeight="1" x14ac:dyDescent="0.2">
      <c r="A23" s="34">
        <v>9</v>
      </c>
      <c r="B23" s="35"/>
      <c r="C23" s="36"/>
      <c r="D23" s="34">
        <f t="shared" si="1"/>
        <v>0</v>
      </c>
      <c r="E23" s="37"/>
      <c r="F23" s="37"/>
      <c r="G23" s="37"/>
      <c r="H23" s="37"/>
      <c r="I23" s="38"/>
      <c r="J23" s="39">
        <f t="shared" si="2"/>
        <v>0</v>
      </c>
      <c r="K23" s="40"/>
      <c r="L23" s="41"/>
      <c r="M23" s="39"/>
      <c r="N23" s="42"/>
      <c r="O23" s="43"/>
      <c r="P23" s="44"/>
      <c r="Q23" s="45"/>
      <c r="R23" s="41"/>
      <c r="S23" s="39"/>
      <c r="T23" s="42"/>
      <c r="U23" s="43"/>
      <c r="V23" s="44"/>
      <c r="W23" s="45"/>
      <c r="X23" s="41"/>
      <c r="Y23" s="39"/>
      <c r="Z23" s="42"/>
      <c r="AA23" s="43"/>
      <c r="AB23" s="46"/>
      <c r="AC23" s="45"/>
      <c r="AD23" s="41"/>
      <c r="AE23" s="39"/>
      <c r="AF23" s="42"/>
      <c r="AG23" s="43"/>
      <c r="AH23" s="44"/>
      <c r="AI23" s="45"/>
      <c r="AJ23" s="41"/>
      <c r="AK23" s="39"/>
      <c r="AL23" s="42"/>
      <c r="AM23" s="43"/>
      <c r="AN23" s="39"/>
      <c r="AO23" s="97"/>
    </row>
    <row r="24" spans="1:41" ht="20.25" customHeight="1" x14ac:dyDescent="0.2">
      <c r="A24" s="34">
        <v>10</v>
      </c>
      <c r="B24" s="35"/>
      <c r="C24" s="36"/>
      <c r="D24" s="34">
        <f t="shared" si="1"/>
        <v>0</v>
      </c>
      <c r="E24" s="37"/>
      <c r="F24" s="37"/>
      <c r="G24" s="37"/>
      <c r="H24" s="37"/>
      <c r="I24" s="38"/>
      <c r="J24" s="39">
        <f t="shared" si="2"/>
        <v>0</v>
      </c>
      <c r="K24" s="40"/>
      <c r="L24" s="41"/>
      <c r="M24" s="39"/>
      <c r="N24" s="42"/>
      <c r="O24" s="43"/>
      <c r="P24" s="44"/>
      <c r="Q24" s="45"/>
      <c r="R24" s="41"/>
      <c r="S24" s="39"/>
      <c r="T24" s="42"/>
      <c r="U24" s="43"/>
      <c r="V24" s="44"/>
      <c r="W24" s="45"/>
      <c r="X24" s="41"/>
      <c r="Y24" s="39"/>
      <c r="Z24" s="42"/>
      <c r="AA24" s="43"/>
      <c r="AB24" s="46"/>
      <c r="AC24" s="45"/>
      <c r="AD24" s="41"/>
      <c r="AE24" s="39"/>
      <c r="AF24" s="42"/>
      <c r="AG24" s="43"/>
      <c r="AH24" s="44"/>
      <c r="AI24" s="45"/>
      <c r="AJ24" s="41"/>
      <c r="AK24" s="39"/>
      <c r="AL24" s="42"/>
      <c r="AM24" s="43"/>
      <c r="AN24" s="39"/>
      <c r="AO24" s="97"/>
    </row>
    <row r="25" spans="1:41" ht="20.25" customHeight="1" x14ac:dyDescent="0.2">
      <c r="A25" s="34">
        <v>11</v>
      </c>
      <c r="B25" s="35"/>
      <c r="C25" s="36"/>
      <c r="D25" s="34">
        <f t="shared" si="1"/>
        <v>0</v>
      </c>
      <c r="E25" s="37"/>
      <c r="F25" s="37"/>
      <c r="G25" s="37"/>
      <c r="H25" s="37"/>
      <c r="I25" s="38"/>
      <c r="J25" s="39">
        <f t="shared" si="2"/>
        <v>0</v>
      </c>
      <c r="K25" s="40"/>
      <c r="L25" s="41"/>
      <c r="M25" s="39"/>
      <c r="N25" s="42"/>
      <c r="O25" s="43"/>
      <c r="P25" s="44"/>
      <c r="Q25" s="45"/>
      <c r="R25" s="41"/>
      <c r="S25" s="39"/>
      <c r="T25" s="42"/>
      <c r="U25" s="43"/>
      <c r="V25" s="44"/>
      <c r="W25" s="45"/>
      <c r="X25" s="41"/>
      <c r="Y25" s="39"/>
      <c r="Z25" s="42"/>
      <c r="AA25" s="43"/>
      <c r="AB25" s="46"/>
      <c r="AC25" s="45"/>
      <c r="AD25" s="41"/>
      <c r="AE25" s="39"/>
      <c r="AF25" s="42"/>
      <c r="AG25" s="43"/>
      <c r="AH25" s="44"/>
      <c r="AI25" s="45"/>
      <c r="AJ25" s="41"/>
      <c r="AK25" s="39"/>
      <c r="AL25" s="42"/>
      <c r="AM25" s="43"/>
      <c r="AN25" s="39"/>
      <c r="AO25" s="97"/>
    </row>
    <row r="26" spans="1:41" ht="20.25" customHeight="1" x14ac:dyDescent="0.2">
      <c r="A26" s="34">
        <v>12</v>
      </c>
      <c r="B26" s="35"/>
      <c r="C26" s="36"/>
      <c r="D26" s="34">
        <f t="shared" si="1"/>
        <v>0</v>
      </c>
      <c r="E26" s="37"/>
      <c r="F26" s="37"/>
      <c r="G26" s="37"/>
      <c r="H26" s="37"/>
      <c r="I26" s="38"/>
      <c r="J26" s="39">
        <f t="shared" si="2"/>
        <v>0</v>
      </c>
      <c r="K26" s="40"/>
      <c r="L26" s="41"/>
      <c r="M26" s="39"/>
      <c r="N26" s="42"/>
      <c r="O26" s="43"/>
      <c r="P26" s="44"/>
      <c r="Q26" s="45"/>
      <c r="R26" s="41"/>
      <c r="S26" s="39"/>
      <c r="T26" s="42"/>
      <c r="U26" s="43"/>
      <c r="V26" s="44"/>
      <c r="W26" s="45"/>
      <c r="X26" s="41"/>
      <c r="Y26" s="39"/>
      <c r="Z26" s="42"/>
      <c r="AA26" s="43"/>
      <c r="AB26" s="46"/>
      <c r="AC26" s="45"/>
      <c r="AD26" s="41"/>
      <c r="AE26" s="39"/>
      <c r="AF26" s="42"/>
      <c r="AG26" s="43"/>
      <c r="AH26" s="44"/>
      <c r="AI26" s="45"/>
      <c r="AJ26" s="41"/>
      <c r="AK26" s="39"/>
      <c r="AL26" s="42"/>
      <c r="AM26" s="43"/>
      <c r="AN26" s="39"/>
      <c r="AO26" s="97"/>
    </row>
    <row r="27" spans="1:41" ht="20.25" customHeight="1" x14ac:dyDescent="0.2">
      <c r="A27" s="34">
        <v>13</v>
      </c>
      <c r="B27" s="35"/>
      <c r="C27" s="36"/>
      <c r="D27" s="34">
        <f t="shared" si="1"/>
        <v>0</v>
      </c>
      <c r="E27" s="37"/>
      <c r="F27" s="37"/>
      <c r="G27" s="37"/>
      <c r="H27" s="37"/>
      <c r="I27" s="38"/>
      <c r="J27" s="39">
        <f t="shared" si="2"/>
        <v>0</v>
      </c>
      <c r="K27" s="40"/>
      <c r="L27" s="41"/>
      <c r="M27" s="39"/>
      <c r="N27" s="42"/>
      <c r="O27" s="43"/>
      <c r="P27" s="44"/>
      <c r="Q27" s="45"/>
      <c r="R27" s="41"/>
      <c r="S27" s="39"/>
      <c r="T27" s="42"/>
      <c r="U27" s="43"/>
      <c r="V27" s="44"/>
      <c r="W27" s="45"/>
      <c r="X27" s="41"/>
      <c r="Y27" s="39"/>
      <c r="Z27" s="42"/>
      <c r="AA27" s="43"/>
      <c r="AB27" s="46"/>
      <c r="AC27" s="45"/>
      <c r="AD27" s="41"/>
      <c r="AE27" s="39"/>
      <c r="AF27" s="42"/>
      <c r="AG27" s="43"/>
      <c r="AH27" s="44"/>
      <c r="AI27" s="45"/>
      <c r="AJ27" s="41"/>
      <c r="AK27" s="39"/>
      <c r="AL27" s="42"/>
      <c r="AM27" s="43"/>
      <c r="AN27" s="39"/>
      <c r="AO27" s="97"/>
    </row>
    <row r="28" spans="1:41" ht="20.25" customHeight="1" x14ac:dyDescent="0.2">
      <c r="A28" s="34">
        <v>14</v>
      </c>
      <c r="B28" s="35"/>
      <c r="C28" s="36"/>
      <c r="D28" s="34">
        <f t="shared" si="1"/>
        <v>0</v>
      </c>
      <c r="E28" s="37"/>
      <c r="F28" s="37"/>
      <c r="G28" s="37"/>
      <c r="H28" s="37"/>
      <c r="I28" s="38"/>
      <c r="J28" s="39">
        <f t="shared" si="2"/>
        <v>0</v>
      </c>
      <c r="K28" s="40"/>
      <c r="L28" s="41"/>
      <c r="M28" s="39"/>
      <c r="N28" s="42"/>
      <c r="O28" s="43"/>
      <c r="P28" s="44"/>
      <c r="Q28" s="45"/>
      <c r="R28" s="41"/>
      <c r="S28" s="39"/>
      <c r="T28" s="42"/>
      <c r="U28" s="43"/>
      <c r="V28" s="44"/>
      <c r="W28" s="45"/>
      <c r="X28" s="41"/>
      <c r="Y28" s="39"/>
      <c r="Z28" s="42"/>
      <c r="AA28" s="43"/>
      <c r="AB28" s="46"/>
      <c r="AC28" s="45"/>
      <c r="AD28" s="41"/>
      <c r="AE28" s="39"/>
      <c r="AF28" s="42"/>
      <c r="AG28" s="43"/>
      <c r="AH28" s="44"/>
      <c r="AI28" s="45"/>
      <c r="AJ28" s="41"/>
      <c r="AK28" s="39"/>
      <c r="AL28" s="42"/>
      <c r="AM28" s="43"/>
      <c r="AN28" s="39"/>
      <c r="AO28" s="97"/>
    </row>
    <row r="29" spans="1:41" ht="20.25" customHeight="1" x14ac:dyDescent="0.2">
      <c r="A29" s="91">
        <v>15</v>
      </c>
      <c r="B29" s="92"/>
      <c r="C29" s="93"/>
      <c r="D29" s="34">
        <f t="shared" si="1"/>
        <v>0</v>
      </c>
      <c r="E29" s="37"/>
      <c r="F29" s="37"/>
      <c r="G29" s="37"/>
      <c r="H29" s="37"/>
      <c r="I29" s="38"/>
      <c r="J29" s="39">
        <f>SUM(M29,P29,S29,V29,Y29,AB29,AE29,AH29,AK29,AN29)</f>
        <v>0</v>
      </c>
      <c r="K29" s="54"/>
      <c r="L29" s="55"/>
      <c r="M29" s="53"/>
      <c r="N29" s="56"/>
      <c r="O29" s="57"/>
      <c r="P29" s="58"/>
      <c r="Q29" s="59"/>
      <c r="R29" s="55"/>
      <c r="S29" s="53"/>
      <c r="T29" s="56"/>
      <c r="U29" s="57"/>
      <c r="V29" s="58"/>
      <c r="W29" s="59"/>
      <c r="X29" s="55"/>
      <c r="Y29" s="53"/>
      <c r="Z29" s="56"/>
      <c r="AA29" s="57"/>
      <c r="AB29" s="60"/>
      <c r="AC29" s="59"/>
      <c r="AD29" s="55"/>
      <c r="AE29" s="53"/>
      <c r="AF29" s="56"/>
      <c r="AG29" s="57"/>
      <c r="AH29" s="58"/>
      <c r="AI29" s="59"/>
      <c r="AJ29" s="55"/>
      <c r="AK29" s="53"/>
      <c r="AL29" s="56"/>
      <c r="AM29" s="57"/>
      <c r="AN29" s="53"/>
      <c r="AO29" s="97"/>
    </row>
    <row r="30" spans="1:41" s="64" customFormat="1" ht="20.25" customHeight="1" x14ac:dyDescent="0.2">
      <c r="A30" s="383" t="s">
        <v>117</v>
      </c>
      <c r="B30" s="383"/>
      <c r="C30" s="222"/>
      <c r="D30" s="237">
        <f>SUM(D20:D29)</f>
        <v>0</v>
      </c>
      <c r="E30" s="238">
        <f t="shared" ref="E30:AN30" si="3">SUM(E20:E29)</f>
        <v>0</v>
      </c>
      <c r="F30" s="238">
        <f t="shared" si="3"/>
        <v>0</v>
      </c>
      <c r="G30" s="238">
        <f t="shared" si="3"/>
        <v>0</v>
      </c>
      <c r="H30" s="238">
        <f t="shared" si="3"/>
        <v>0</v>
      </c>
      <c r="I30" s="239">
        <f t="shared" si="3"/>
        <v>0</v>
      </c>
      <c r="J30" s="240">
        <f t="shared" si="3"/>
        <v>0</v>
      </c>
      <c r="K30" s="241">
        <f t="shared" si="3"/>
        <v>0</v>
      </c>
      <c r="L30" s="242">
        <f t="shared" si="3"/>
        <v>0</v>
      </c>
      <c r="M30" s="243">
        <f t="shared" si="3"/>
        <v>0</v>
      </c>
      <c r="N30" s="244">
        <f t="shared" si="3"/>
        <v>0</v>
      </c>
      <c r="O30" s="245">
        <f t="shared" si="3"/>
        <v>0</v>
      </c>
      <c r="P30" s="246">
        <f t="shared" si="3"/>
        <v>0</v>
      </c>
      <c r="Q30" s="247">
        <f t="shared" si="3"/>
        <v>0</v>
      </c>
      <c r="R30" s="242">
        <f t="shared" si="3"/>
        <v>0</v>
      </c>
      <c r="S30" s="243">
        <f t="shared" si="3"/>
        <v>0</v>
      </c>
      <c r="T30" s="244">
        <f t="shared" si="3"/>
        <v>0</v>
      </c>
      <c r="U30" s="245">
        <f t="shared" si="3"/>
        <v>0</v>
      </c>
      <c r="V30" s="246">
        <f t="shared" si="3"/>
        <v>0</v>
      </c>
      <c r="W30" s="247">
        <f t="shared" si="3"/>
        <v>0</v>
      </c>
      <c r="X30" s="242">
        <f t="shared" si="3"/>
        <v>0</v>
      </c>
      <c r="Y30" s="243">
        <f t="shared" si="3"/>
        <v>0</v>
      </c>
      <c r="Z30" s="244">
        <f t="shared" si="3"/>
        <v>0</v>
      </c>
      <c r="AA30" s="245">
        <f t="shared" si="3"/>
        <v>0</v>
      </c>
      <c r="AB30" s="248">
        <f t="shared" si="3"/>
        <v>0</v>
      </c>
      <c r="AC30" s="247">
        <f t="shared" si="3"/>
        <v>0</v>
      </c>
      <c r="AD30" s="242">
        <f t="shared" si="3"/>
        <v>0</v>
      </c>
      <c r="AE30" s="243">
        <f t="shared" si="3"/>
        <v>0</v>
      </c>
      <c r="AF30" s="244">
        <f t="shared" si="3"/>
        <v>0</v>
      </c>
      <c r="AG30" s="245">
        <f t="shared" si="3"/>
        <v>0</v>
      </c>
      <c r="AH30" s="246">
        <f t="shared" si="3"/>
        <v>0</v>
      </c>
      <c r="AI30" s="247">
        <f t="shared" si="3"/>
        <v>0</v>
      </c>
      <c r="AJ30" s="242">
        <f t="shared" si="3"/>
        <v>0</v>
      </c>
      <c r="AK30" s="243">
        <f t="shared" si="3"/>
        <v>0</v>
      </c>
      <c r="AL30" s="244">
        <f t="shared" si="3"/>
        <v>0</v>
      </c>
      <c r="AM30" s="245">
        <f t="shared" si="3"/>
        <v>0</v>
      </c>
      <c r="AN30" s="243">
        <f t="shared" si="3"/>
        <v>0</v>
      </c>
      <c r="AO30" s="99"/>
    </row>
    <row r="31" spans="1:41" s="64" customFormat="1" ht="25.7" customHeight="1" x14ac:dyDescent="0.2">
      <c r="A31" s="65"/>
      <c r="B31" s="65"/>
      <c r="C31" s="66"/>
      <c r="D31" s="66"/>
      <c r="E31" s="66"/>
      <c r="F31" s="66"/>
      <c r="G31" s="66"/>
      <c r="H31" s="66"/>
      <c r="I31" s="66"/>
      <c r="J31" s="67"/>
      <c r="K31" s="66"/>
      <c r="L31" s="66"/>
      <c r="M31" s="67"/>
      <c r="N31" s="66"/>
      <c r="O31" s="66"/>
      <c r="P31" s="67"/>
      <c r="Q31" s="66"/>
      <c r="R31" s="66"/>
      <c r="S31" s="67"/>
      <c r="T31" s="66"/>
      <c r="U31" s="66"/>
      <c r="V31" s="67"/>
      <c r="W31" s="66"/>
      <c r="X31" s="66"/>
      <c r="Y31" s="67"/>
      <c r="Z31" s="66"/>
      <c r="AA31" s="66"/>
      <c r="AB31" s="67"/>
      <c r="AC31" s="66"/>
      <c r="AD31" s="66"/>
      <c r="AE31" s="67"/>
      <c r="AF31" s="66"/>
      <c r="AG31" s="66"/>
      <c r="AH31" s="67"/>
      <c r="AI31" s="66"/>
      <c r="AJ31" s="66"/>
      <c r="AK31" s="67"/>
      <c r="AL31" s="66"/>
      <c r="AM31" s="66"/>
      <c r="AN31" s="67"/>
    </row>
    <row r="32" spans="1:41" ht="14.25" customHeight="1" x14ac:dyDescent="0.2">
      <c r="A32" s="384" t="s">
        <v>118</v>
      </c>
      <c r="B32" s="385" t="s">
        <v>119</v>
      </c>
      <c r="C32" s="385"/>
      <c r="D32" s="385"/>
      <c r="E32" s="385"/>
      <c r="F32" s="385"/>
      <c r="G32" s="385"/>
      <c r="H32" s="385"/>
      <c r="I32" s="385"/>
      <c r="J32" s="385"/>
      <c r="K32" s="386" t="s">
        <v>7</v>
      </c>
      <c r="L32" s="386"/>
      <c r="M32" s="386"/>
      <c r="N32" s="386"/>
      <c r="O32" s="386"/>
      <c r="P32" s="386"/>
      <c r="Q32" s="381" t="s">
        <v>8</v>
      </c>
      <c r="R32" s="381"/>
      <c r="S32" s="381"/>
      <c r="T32" s="381"/>
      <c r="U32" s="381"/>
      <c r="V32" s="381"/>
      <c r="W32" s="407" t="s">
        <v>9</v>
      </c>
      <c r="X32" s="407"/>
      <c r="Y32" s="407"/>
      <c r="Z32" s="407"/>
      <c r="AA32" s="407"/>
      <c r="AB32" s="407"/>
      <c r="AC32" s="405" t="s">
        <v>218</v>
      </c>
      <c r="AD32" s="405"/>
      <c r="AE32" s="405"/>
      <c r="AF32" s="405"/>
      <c r="AG32" s="405"/>
      <c r="AH32" s="405"/>
      <c r="AI32" s="400" t="s">
        <v>219</v>
      </c>
      <c r="AJ32" s="400"/>
      <c r="AK32" s="400"/>
      <c r="AL32" s="400"/>
      <c r="AM32" s="400"/>
      <c r="AN32" s="400"/>
      <c r="AO32" s="97"/>
    </row>
    <row r="33" spans="1:41" ht="11.25" customHeight="1" x14ac:dyDescent="0.2">
      <c r="A33" s="384"/>
      <c r="B33" s="385"/>
      <c r="C33" s="385"/>
      <c r="D33" s="385"/>
      <c r="E33" s="385"/>
      <c r="F33" s="385"/>
      <c r="G33" s="385"/>
      <c r="H33" s="385"/>
      <c r="I33" s="385"/>
      <c r="J33" s="385"/>
      <c r="K33" s="387" t="s">
        <v>10</v>
      </c>
      <c r="L33" s="387"/>
      <c r="M33" s="387"/>
      <c r="N33" s="388" t="s">
        <v>11</v>
      </c>
      <c r="O33" s="388"/>
      <c r="P33" s="388"/>
      <c r="Q33" s="398" t="s">
        <v>12</v>
      </c>
      <c r="R33" s="398"/>
      <c r="S33" s="398"/>
      <c r="T33" s="406" t="s">
        <v>13</v>
      </c>
      <c r="U33" s="406"/>
      <c r="V33" s="406"/>
      <c r="W33" s="377" t="s">
        <v>14</v>
      </c>
      <c r="X33" s="377"/>
      <c r="Y33" s="377"/>
      <c r="Z33" s="390" t="s">
        <v>15</v>
      </c>
      <c r="AA33" s="390"/>
      <c r="AB33" s="390"/>
      <c r="AC33" s="408" t="s">
        <v>220</v>
      </c>
      <c r="AD33" s="408"/>
      <c r="AE33" s="408"/>
      <c r="AF33" s="392" t="s">
        <v>221</v>
      </c>
      <c r="AG33" s="392"/>
      <c r="AH33" s="392"/>
      <c r="AI33" s="377" t="s">
        <v>222</v>
      </c>
      <c r="AJ33" s="377"/>
      <c r="AK33" s="377"/>
      <c r="AL33" s="378" t="s">
        <v>223</v>
      </c>
      <c r="AM33" s="378"/>
      <c r="AN33" s="378"/>
      <c r="AO33" s="97"/>
    </row>
    <row r="34" spans="1:41" ht="11.25" customHeight="1" x14ac:dyDescent="0.2">
      <c r="A34" s="369" t="s">
        <v>16</v>
      </c>
      <c r="B34" s="370" t="s">
        <v>73</v>
      </c>
      <c r="C34" s="371" t="s">
        <v>18</v>
      </c>
      <c r="D34" s="372" t="s">
        <v>19</v>
      </c>
      <c r="E34" s="373" t="s">
        <v>20</v>
      </c>
      <c r="F34" s="373"/>
      <c r="G34" s="373"/>
      <c r="H34" s="373"/>
      <c r="I34" s="373"/>
      <c r="J34" s="374" t="s">
        <v>21</v>
      </c>
      <c r="K34" s="375" t="s">
        <v>224</v>
      </c>
      <c r="L34" s="375"/>
      <c r="M34" s="375"/>
      <c r="N34" s="376" t="s">
        <v>224</v>
      </c>
      <c r="O34" s="376"/>
      <c r="P34" s="376"/>
      <c r="Q34" s="396" t="s">
        <v>224</v>
      </c>
      <c r="R34" s="396"/>
      <c r="S34" s="396"/>
      <c r="T34" s="402" t="s">
        <v>224</v>
      </c>
      <c r="U34" s="402"/>
      <c r="V34" s="402"/>
      <c r="W34" s="367" t="s">
        <v>224</v>
      </c>
      <c r="X34" s="367"/>
      <c r="Y34" s="367"/>
      <c r="Z34" s="361" t="s">
        <v>224</v>
      </c>
      <c r="AA34" s="361"/>
      <c r="AB34" s="361"/>
      <c r="AC34" s="367" t="s">
        <v>224</v>
      </c>
      <c r="AD34" s="367"/>
      <c r="AE34" s="367"/>
      <c r="AF34" s="376" t="s">
        <v>224</v>
      </c>
      <c r="AG34" s="376"/>
      <c r="AH34" s="376"/>
      <c r="AI34" s="360" t="s">
        <v>224</v>
      </c>
      <c r="AJ34" s="360"/>
      <c r="AK34" s="360"/>
      <c r="AL34" s="368" t="s">
        <v>224</v>
      </c>
      <c r="AM34" s="368"/>
      <c r="AN34" s="368"/>
      <c r="AO34" s="97"/>
    </row>
    <row r="35" spans="1:41" s="20" customFormat="1" ht="29.25" customHeight="1" x14ac:dyDescent="0.2">
      <c r="A35" s="369"/>
      <c r="B35" s="370"/>
      <c r="C35" s="371"/>
      <c r="D35" s="372"/>
      <c r="E35" s="17" t="s">
        <v>74</v>
      </c>
      <c r="F35" s="17" t="s">
        <v>25</v>
      </c>
      <c r="G35" s="17" t="s">
        <v>145</v>
      </c>
      <c r="H35" s="17" t="s">
        <v>27</v>
      </c>
      <c r="I35" s="18" t="s">
        <v>28</v>
      </c>
      <c r="J35" s="374"/>
      <c r="K35" s="230" t="s">
        <v>24</v>
      </c>
      <c r="L35" s="231" t="s">
        <v>25</v>
      </c>
      <c r="M35" s="232" t="s">
        <v>29</v>
      </c>
      <c r="N35" s="233" t="s">
        <v>24</v>
      </c>
      <c r="O35" s="234" t="s">
        <v>25</v>
      </c>
      <c r="P35" s="235" t="s">
        <v>29</v>
      </c>
      <c r="Q35" s="230" t="s">
        <v>24</v>
      </c>
      <c r="R35" s="231" t="s">
        <v>25</v>
      </c>
      <c r="S35" s="232" t="s">
        <v>29</v>
      </c>
      <c r="T35" s="233" t="s">
        <v>24</v>
      </c>
      <c r="U35" s="234" t="s">
        <v>25</v>
      </c>
      <c r="V35" s="235" t="s">
        <v>29</v>
      </c>
      <c r="W35" s="236" t="s">
        <v>24</v>
      </c>
      <c r="X35" s="231" t="s">
        <v>25</v>
      </c>
      <c r="Y35" s="232" t="s">
        <v>29</v>
      </c>
      <c r="Z35" s="233" t="s">
        <v>24</v>
      </c>
      <c r="AA35" s="234" t="s">
        <v>25</v>
      </c>
      <c r="AB35" s="258" t="s">
        <v>29</v>
      </c>
      <c r="AC35" s="236" t="s">
        <v>24</v>
      </c>
      <c r="AD35" s="231" t="s">
        <v>25</v>
      </c>
      <c r="AE35" s="232" t="s">
        <v>29</v>
      </c>
      <c r="AF35" s="233" t="s">
        <v>24</v>
      </c>
      <c r="AG35" s="234" t="s">
        <v>25</v>
      </c>
      <c r="AH35" s="235" t="s">
        <v>29</v>
      </c>
      <c r="AI35" s="230" t="s">
        <v>24</v>
      </c>
      <c r="AJ35" s="231" t="s">
        <v>25</v>
      </c>
      <c r="AK35" s="232" t="s">
        <v>29</v>
      </c>
      <c r="AL35" s="233" t="s">
        <v>24</v>
      </c>
      <c r="AM35" s="234" t="s">
        <v>25</v>
      </c>
      <c r="AN35" s="232" t="s">
        <v>29</v>
      </c>
      <c r="AO35" s="98"/>
    </row>
    <row r="36" spans="1:41" ht="21" customHeight="1" x14ac:dyDescent="0.2">
      <c r="A36" s="34">
        <v>16</v>
      </c>
      <c r="B36" s="35"/>
      <c r="C36" s="37"/>
      <c r="D36" s="34">
        <f>SUM(K36:L36,N36:O36,Q36:R36,T36:U36,W36:X36,Z36:AA36,AC36:AD36,AF36:AG36,AI36:AJ36,AL36:AM36)</f>
        <v>0</v>
      </c>
      <c r="E36" s="37"/>
      <c r="F36" s="37"/>
      <c r="G36" s="37"/>
      <c r="H36" s="37"/>
      <c r="I36" s="38"/>
      <c r="J36" s="39">
        <f>SUM(M36,P36,S36,V36,Y36,AB36,AE36,AH36,AK36,AN36)</f>
        <v>0</v>
      </c>
      <c r="K36" s="40"/>
      <c r="L36" s="41"/>
      <c r="M36" s="39"/>
      <c r="N36" s="42"/>
      <c r="O36" s="43"/>
      <c r="P36" s="44"/>
      <c r="Q36" s="45"/>
      <c r="R36" s="41"/>
      <c r="S36" s="39"/>
      <c r="T36" s="42"/>
      <c r="U36" s="43"/>
      <c r="V36" s="44"/>
      <c r="W36" s="45"/>
      <c r="X36" s="41"/>
      <c r="Y36" s="39"/>
      <c r="Z36" s="42"/>
      <c r="AA36" s="43"/>
      <c r="AB36" s="46"/>
      <c r="AC36" s="45"/>
      <c r="AD36" s="41"/>
      <c r="AE36" s="39"/>
      <c r="AF36" s="42"/>
      <c r="AG36" s="43"/>
      <c r="AH36" s="44"/>
      <c r="AI36" s="45"/>
      <c r="AJ36" s="41"/>
      <c r="AK36" s="39"/>
      <c r="AL36" s="42"/>
      <c r="AM36" s="43"/>
      <c r="AN36" s="39"/>
      <c r="AO36" s="97"/>
    </row>
    <row r="37" spans="1:41" ht="21" customHeight="1" x14ac:dyDescent="0.2">
      <c r="A37" s="34">
        <v>17</v>
      </c>
      <c r="B37" s="35"/>
      <c r="C37" s="37"/>
      <c r="D37" s="34">
        <f t="shared" ref="D37:D44" si="4">SUM(K37:L37,N37:O37,Q37:R37,T37:U37,W37:X37,Z37:AA37,AC37:AD37,AF37:AG37,AI37:AJ37,AL37:AM37)</f>
        <v>0</v>
      </c>
      <c r="E37" s="37"/>
      <c r="F37" s="37"/>
      <c r="G37" s="37"/>
      <c r="H37" s="37"/>
      <c r="I37" s="38"/>
      <c r="J37" s="39">
        <f>SUM(M37,P37,S37,V37,Y37,AB37,AE37,AH37,AK37,AN37)</f>
        <v>0</v>
      </c>
      <c r="K37" s="40"/>
      <c r="L37" s="41"/>
      <c r="M37" s="39"/>
      <c r="N37" s="42"/>
      <c r="O37" s="43"/>
      <c r="P37" s="44"/>
      <c r="Q37" s="45"/>
      <c r="R37" s="41"/>
      <c r="S37" s="39"/>
      <c r="T37" s="42"/>
      <c r="U37" s="43"/>
      <c r="V37" s="44"/>
      <c r="W37" s="45"/>
      <c r="X37" s="41"/>
      <c r="Y37" s="39"/>
      <c r="Z37" s="42"/>
      <c r="AA37" s="43"/>
      <c r="AB37" s="46"/>
      <c r="AC37" s="45"/>
      <c r="AD37" s="41"/>
      <c r="AE37" s="39"/>
      <c r="AF37" s="42"/>
      <c r="AG37" s="43"/>
      <c r="AH37" s="44"/>
      <c r="AI37" s="45"/>
      <c r="AJ37" s="41"/>
      <c r="AK37" s="39"/>
      <c r="AL37" s="42"/>
      <c r="AM37" s="43"/>
      <c r="AN37" s="39"/>
      <c r="AO37" s="97"/>
    </row>
    <row r="38" spans="1:41" ht="21" customHeight="1" x14ac:dyDescent="0.2">
      <c r="A38" s="34">
        <v>18</v>
      </c>
      <c r="B38" s="35"/>
      <c r="C38" s="37"/>
      <c r="D38" s="34">
        <f t="shared" si="4"/>
        <v>0</v>
      </c>
      <c r="E38" s="37"/>
      <c r="F38" s="37"/>
      <c r="G38" s="37"/>
      <c r="H38" s="37"/>
      <c r="I38" s="38"/>
      <c r="J38" s="39">
        <f t="shared" ref="J38:J44" si="5">SUM(M38,P38,S38,V38,Y38,AB38,AE38,AH38,AK38,AN38)</f>
        <v>0</v>
      </c>
      <c r="K38" s="40"/>
      <c r="L38" s="41"/>
      <c r="M38" s="39"/>
      <c r="N38" s="42"/>
      <c r="O38" s="43"/>
      <c r="P38" s="44"/>
      <c r="Q38" s="45"/>
      <c r="R38" s="41"/>
      <c r="S38" s="39"/>
      <c r="T38" s="42"/>
      <c r="U38" s="43"/>
      <c r="V38" s="44"/>
      <c r="W38" s="45"/>
      <c r="X38" s="41"/>
      <c r="Y38" s="39"/>
      <c r="Z38" s="42"/>
      <c r="AA38" s="43"/>
      <c r="AB38" s="46"/>
      <c r="AC38" s="45"/>
      <c r="AD38" s="41"/>
      <c r="AE38" s="39"/>
      <c r="AF38" s="42"/>
      <c r="AG38" s="43"/>
      <c r="AH38" s="44"/>
      <c r="AI38" s="45"/>
      <c r="AJ38" s="41"/>
      <c r="AK38" s="39"/>
      <c r="AL38" s="42"/>
      <c r="AM38" s="43"/>
      <c r="AN38" s="39"/>
      <c r="AO38" s="97"/>
    </row>
    <row r="39" spans="1:41" ht="21" customHeight="1" x14ac:dyDescent="0.2">
      <c r="A39" s="34">
        <v>19</v>
      </c>
      <c r="B39" s="35"/>
      <c r="C39" s="37"/>
      <c r="D39" s="34">
        <f t="shared" si="4"/>
        <v>0</v>
      </c>
      <c r="E39" s="37"/>
      <c r="F39" s="37"/>
      <c r="G39" s="37"/>
      <c r="H39" s="37"/>
      <c r="I39" s="38"/>
      <c r="J39" s="39">
        <f t="shared" si="5"/>
        <v>0</v>
      </c>
      <c r="K39" s="40"/>
      <c r="L39" s="41"/>
      <c r="M39" s="39"/>
      <c r="N39" s="42"/>
      <c r="O39" s="43"/>
      <c r="P39" s="44"/>
      <c r="Q39" s="45"/>
      <c r="R39" s="41"/>
      <c r="S39" s="39"/>
      <c r="T39" s="42"/>
      <c r="U39" s="43"/>
      <c r="V39" s="44"/>
      <c r="W39" s="45"/>
      <c r="X39" s="41"/>
      <c r="Y39" s="39"/>
      <c r="Z39" s="42"/>
      <c r="AA39" s="43"/>
      <c r="AB39" s="46"/>
      <c r="AC39" s="45"/>
      <c r="AD39" s="41"/>
      <c r="AE39" s="39"/>
      <c r="AF39" s="42"/>
      <c r="AG39" s="43"/>
      <c r="AH39" s="44"/>
      <c r="AI39" s="45"/>
      <c r="AJ39" s="41"/>
      <c r="AK39" s="39"/>
      <c r="AL39" s="42"/>
      <c r="AM39" s="43"/>
      <c r="AN39" s="39"/>
      <c r="AO39" s="97"/>
    </row>
    <row r="40" spans="1:41" ht="21" customHeight="1" x14ac:dyDescent="0.2">
      <c r="A40" s="34">
        <v>20</v>
      </c>
      <c r="B40" s="35"/>
      <c r="C40" s="37"/>
      <c r="D40" s="34">
        <f t="shared" si="4"/>
        <v>0</v>
      </c>
      <c r="E40" s="37"/>
      <c r="F40" s="37"/>
      <c r="G40" s="37"/>
      <c r="H40" s="37"/>
      <c r="I40" s="38"/>
      <c r="J40" s="39">
        <f t="shared" si="5"/>
        <v>0</v>
      </c>
      <c r="K40" s="40"/>
      <c r="L40" s="41"/>
      <c r="M40" s="39"/>
      <c r="N40" s="42"/>
      <c r="O40" s="43"/>
      <c r="P40" s="44"/>
      <c r="Q40" s="45"/>
      <c r="R40" s="41"/>
      <c r="S40" s="39"/>
      <c r="T40" s="42"/>
      <c r="U40" s="43"/>
      <c r="V40" s="44"/>
      <c r="W40" s="45"/>
      <c r="X40" s="41"/>
      <c r="Y40" s="39"/>
      <c r="Z40" s="42"/>
      <c r="AA40" s="43"/>
      <c r="AB40" s="46"/>
      <c r="AC40" s="45"/>
      <c r="AD40" s="41"/>
      <c r="AE40" s="39"/>
      <c r="AF40" s="42"/>
      <c r="AG40" s="43"/>
      <c r="AH40" s="44"/>
      <c r="AI40" s="45"/>
      <c r="AJ40" s="41"/>
      <c r="AK40" s="39"/>
      <c r="AL40" s="42"/>
      <c r="AM40" s="43"/>
      <c r="AN40" s="39"/>
      <c r="AO40" s="97"/>
    </row>
    <row r="41" spans="1:41" ht="21" customHeight="1" x14ac:dyDescent="0.2">
      <c r="A41" s="34">
        <v>21</v>
      </c>
      <c r="B41" s="35"/>
      <c r="C41" s="37"/>
      <c r="D41" s="34">
        <f t="shared" si="4"/>
        <v>0</v>
      </c>
      <c r="E41" s="37"/>
      <c r="F41" s="37"/>
      <c r="G41" s="37"/>
      <c r="H41" s="37"/>
      <c r="I41" s="38"/>
      <c r="J41" s="39">
        <f t="shared" si="5"/>
        <v>0</v>
      </c>
      <c r="K41" s="40"/>
      <c r="L41" s="41"/>
      <c r="M41" s="39"/>
      <c r="N41" s="42"/>
      <c r="O41" s="43"/>
      <c r="P41" s="44"/>
      <c r="Q41" s="45"/>
      <c r="R41" s="41"/>
      <c r="S41" s="39"/>
      <c r="T41" s="42"/>
      <c r="U41" s="43"/>
      <c r="V41" s="44"/>
      <c r="W41" s="45"/>
      <c r="X41" s="41"/>
      <c r="Y41" s="39"/>
      <c r="Z41" s="42"/>
      <c r="AA41" s="43"/>
      <c r="AB41" s="46"/>
      <c r="AC41" s="45"/>
      <c r="AD41" s="41"/>
      <c r="AE41" s="39"/>
      <c r="AF41" s="42"/>
      <c r="AG41" s="43"/>
      <c r="AH41" s="44"/>
      <c r="AI41" s="45"/>
      <c r="AJ41" s="41"/>
      <c r="AK41" s="39"/>
      <c r="AL41" s="42"/>
      <c r="AM41" s="43"/>
      <c r="AN41" s="39"/>
      <c r="AO41" s="97"/>
    </row>
    <row r="42" spans="1:41" ht="21" customHeight="1" x14ac:dyDescent="0.2">
      <c r="A42" s="34">
        <v>22</v>
      </c>
      <c r="B42" s="35"/>
      <c r="C42" s="37"/>
      <c r="D42" s="34">
        <f t="shared" si="4"/>
        <v>0</v>
      </c>
      <c r="E42" s="37"/>
      <c r="F42" s="37"/>
      <c r="G42" s="37"/>
      <c r="H42" s="37"/>
      <c r="I42" s="38"/>
      <c r="J42" s="39">
        <f t="shared" si="5"/>
        <v>0</v>
      </c>
      <c r="K42" s="40"/>
      <c r="L42" s="41"/>
      <c r="M42" s="39"/>
      <c r="N42" s="42"/>
      <c r="O42" s="43"/>
      <c r="P42" s="44"/>
      <c r="Q42" s="45"/>
      <c r="R42" s="41"/>
      <c r="S42" s="39"/>
      <c r="T42" s="42"/>
      <c r="U42" s="43"/>
      <c r="V42" s="44"/>
      <c r="W42" s="45"/>
      <c r="X42" s="41"/>
      <c r="Y42" s="39"/>
      <c r="Z42" s="42"/>
      <c r="AA42" s="43"/>
      <c r="AB42" s="46"/>
      <c r="AC42" s="45"/>
      <c r="AD42" s="41"/>
      <c r="AE42" s="39"/>
      <c r="AF42" s="42"/>
      <c r="AG42" s="43"/>
      <c r="AH42" s="44"/>
      <c r="AI42" s="45"/>
      <c r="AJ42" s="41"/>
      <c r="AK42" s="39"/>
      <c r="AL42" s="42"/>
      <c r="AM42" s="43"/>
      <c r="AN42" s="39"/>
      <c r="AO42" s="97"/>
    </row>
    <row r="43" spans="1:41" ht="21" customHeight="1" x14ac:dyDescent="0.2">
      <c r="A43" s="34">
        <v>23</v>
      </c>
      <c r="B43" s="35"/>
      <c r="C43" s="37"/>
      <c r="D43" s="34">
        <f t="shared" si="4"/>
        <v>0</v>
      </c>
      <c r="E43" s="37"/>
      <c r="F43" s="37"/>
      <c r="G43" s="37"/>
      <c r="H43" s="37"/>
      <c r="I43" s="38"/>
      <c r="J43" s="39">
        <f t="shared" si="5"/>
        <v>0</v>
      </c>
      <c r="K43" s="40"/>
      <c r="L43" s="41"/>
      <c r="M43" s="39"/>
      <c r="N43" s="42"/>
      <c r="O43" s="43"/>
      <c r="P43" s="44"/>
      <c r="Q43" s="45"/>
      <c r="R43" s="41"/>
      <c r="S43" s="39"/>
      <c r="T43" s="42"/>
      <c r="U43" s="43"/>
      <c r="V43" s="44"/>
      <c r="W43" s="45"/>
      <c r="X43" s="41"/>
      <c r="Y43" s="39"/>
      <c r="Z43" s="42"/>
      <c r="AA43" s="43"/>
      <c r="AB43" s="46"/>
      <c r="AC43" s="45"/>
      <c r="AD43" s="41"/>
      <c r="AE43" s="39"/>
      <c r="AF43" s="42"/>
      <c r="AG43" s="43"/>
      <c r="AH43" s="44"/>
      <c r="AI43" s="45"/>
      <c r="AJ43" s="41"/>
      <c r="AK43" s="39"/>
      <c r="AL43" s="42"/>
      <c r="AM43" s="43"/>
      <c r="AN43" s="39"/>
      <c r="AO43" s="97"/>
    </row>
    <row r="44" spans="1:41" ht="21" customHeight="1" x14ac:dyDescent="0.2">
      <c r="A44" s="34">
        <v>24</v>
      </c>
      <c r="B44" s="35"/>
      <c r="C44" s="37"/>
      <c r="D44" s="34">
        <f t="shared" si="4"/>
        <v>0</v>
      </c>
      <c r="E44" s="37"/>
      <c r="F44" s="37"/>
      <c r="G44" s="37"/>
      <c r="H44" s="37"/>
      <c r="I44" s="38"/>
      <c r="J44" s="39">
        <f t="shared" si="5"/>
        <v>0</v>
      </c>
      <c r="K44" s="40"/>
      <c r="L44" s="41"/>
      <c r="M44" s="39"/>
      <c r="N44" s="42"/>
      <c r="O44" s="43"/>
      <c r="P44" s="44"/>
      <c r="Q44" s="45"/>
      <c r="R44" s="41"/>
      <c r="S44" s="39"/>
      <c r="T44" s="42"/>
      <c r="U44" s="43"/>
      <c r="V44" s="44"/>
      <c r="W44" s="45"/>
      <c r="X44" s="41"/>
      <c r="Y44" s="39"/>
      <c r="Z44" s="42"/>
      <c r="AA44" s="43"/>
      <c r="AB44" s="46"/>
      <c r="AC44" s="45"/>
      <c r="AD44" s="41"/>
      <c r="AE44" s="39"/>
      <c r="AF44" s="42"/>
      <c r="AG44" s="43"/>
      <c r="AH44" s="44"/>
      <c r="AI44" s="45"/>
      <c r="AJ44" s="41"/>
      <c r="AK44" s="39"/>
      <c r="AL44" s="42"/>
      <c r="AM44" s="43"/>
      <c r="AN44" s="39"/>
      <c r="AO44" s="97"/>
    </row>
    <row r="45" spans="1:41" ht="21" customHeight="1" x14ac:dyDescent="0.2">
      <c r="A45" s="91">
        <v>25</v>
      </c>
      <c r="B45" s="92"/>
      <c r="C45" s="94"/>
      <c r="D45" s="34">
        <f>SUM(K45:L45,N45:O45,Q45:R45,T45:U45,W45:X45,Z45:AA45,AC45:AD45,AF45:AG45,AI45:AJ45,AL45:AM45)</f>
        <v>0</v>
      </c>
      <c r="E45" s="37"/>
      <c r="F45" s="37"/>
      <c r="G45" s="37"/>
      <c r="H45" s="37"/>
      <c r="I45" s="38"/>
      <c r="J45" s="39">
        <f>SUM(M45,P45,S45,V45,Y45,AB45,AE45,AH45,AK45,AN45)</f>
        <v>0</v>
      </c>
      <c r="K45" s="54"/>
      <c r="L45" s="55"/>
      <c r="M45" s="53"/>
      <c r="N45" s="56"/>
      <c r="O45" s="57"/>
      <c r="P45" s="58"/>
      <c r="Q45" s="59"/>
      <c r="R45" s="55"/>
      <c r="S45" s="53"/>
      <c r="T45" s="56"/>
      <c r="U45" s="57"/>
      <c r="V45" s="58"/>
      <c r="W45" s="59"/>
      <c r="X45" s="55"/>
      <c r="Y45" s="53"/>
      <c r="Z45" s="56"/>
      <c r="AA45" s="57"/>
      <c r="AB45" s="60"/>
      <c r="AC45" s="59"/>
      <c r="AD45" s="55"/>
      <c r="AE45" s="53"/>
      <c r="AF45" s="56"/>
      <c r="AG45" s="57"/>
      <c r="AH45" s="58"/>
      <c r="AI45" s="59"/>
      <c r="AJ45" s="55"/>
      <c r="AK45" s="53"/>
      <c r="AL45" s="56"/>
      <c r="AM45" s="57"/>
      <c r="AN45" s="53"/>
      <c r="AO45" s="97"/>
    </row>
    <row r="46" spans="1:41" s="64" customFormat="1" ht="21" customHeight="1" x14ac:dyDescent="0.2">
      <c r="A46" s="362" t="s">
        <v>128</v>
      </c>
      <c r="B46" s="362"/>
      <c r="C46" s="251"/>
      <c r="D46" s="237">
        <f>SUM(D36:D45)</f>
        <v>0</v>
      </c>
      <c r="E46" s="238">
        <f t="shared" ref="E46:AN46" si="6">SUM(E36:E45)</f>
        <v>0</v>
      </c>
      <c r="F46" s="238">
        <f t="shared" si="6"/>
        <v>0</v>
      </c>
      <c r="G46" s="238">
        <f t="shared" si="6"/>
        <v>0</v>
      </c>
      <c r="H46" s="238">
        <f t="shared" si="6"/>
        <v>0</v>
      </c>
      <c r="I46" s="239">
        <f t="shared" si="6"/>
        <v>0</v>
      </c>
      <c r="J46" s="248">
        <f t="shared" si="6"/>
        <v>0</v>
      </c>
      <c r="K46" s="241">
        <f t="shared" si="6"/>
        <v>0</v>
      </c>
      <c r="L46" s="242">
        <f t="shared" si="6"/>
        <v>0</v>
      </c>
      <c r="M46" s="243">
        <f t="shared" si="6"/>
        <v>0</v>
      </c>
      <c r="N46" s="244">
        <f t="shared" si="6"/>
        <v>0</v>
      </c>
      <c r="O46" s="245">
        <f t="shared" si="6"/>
        <v>0</v>
      </c>
      <c r="P46" s="246">
        <f t="shared" si="6"/>
        <v>0</v>
      </c>
      <c r="Q46" s="247">
        <f t="shared" si="6"/>
        <v>0</v>
      </c>
      <c r="R46" s="242">
        <f t="shared" si="6"/>
        <v>0</v>
      </c>
      <c r="S46" s="243">
        <f t="shared" si="6"/>
        <v>0</v>
      </c>
      <c r="T46" s="244">
        <f t="shared" si="6"/>
        <v>0</v>
      </c>
      <c r="U46" s="245">
        <f t="shared" si="6"/>
        <v>0</v>
      </c>
      <c r="V46" s="246">
        <f t="shared" si="6"/>
        <v>0</v>
      </c>
      <c r="W46" s="247">
        <f t="shared" si="6"/>
        <v>0</v>
      </c>
      <c r="X46" s="242">
        <f t="shared" si="6"/>
        <v>0</v>
      </c>
      <c r="Y46" s="243">
        <f t="shared" si="6"/>
        <v>0</v>
      </c>
      <c r="Z46" s="244">
        <f t="shared" si="6"/>
        <v>0</v>
      </c>
      <c r="AA46" s="245">
        <f t="shared" si="6"/>
        <v>0</v>
      </c>
      <c r="AB46" s="248">
        <f t="shared" si="6"/>
        <v>0</v>
      </c>
      <c r="AC46" s="247">
        <f t="shared" si="6"/>
        <v>0</v>
      </c>
      <c r="AD46" s="242">
        <f t="shared" si="6"/>
        <v>0</v>
      </c>
      <c r="AE46" s="243">
        <f t="shared" si="6"/>
        <v>0</v>
      </c>
      <c r="AF46" s="244">
        <f t="shared" si="6"/>
        <v>0</v>
      </c>
      <c r="AG46" s="245">
        <f t="shared" si="6"/>
        <v>0</v>
      </c>
      <c r="AH46" s="246">
        <f t="shared" si="6"/>
        <v>0</v>
      </c>
      <c r="AI46" s="247">
        <f t="shared" si="6"/>
        <v>0</v>
      </c>
      <c r="AJ46" s="242">
        <f t="shared" si="6"/>
        <v>0</v>
      </c>
      <c r="AK46" s="243">
        <f t="shared" si="6"/>
        <v>0</v>
      </c>
      <c r="AL46" s="244">
        <f t="shared" si="6"/>
        <v>0</v>
      </c>
      <c r="AM46" s="245">
        <f t="shared" si="6"/>
        <v>0</v>
      </c>
      <c r="AN46" s="243">
        <f t="shared" si="6"/>
        <v>0</v>
      </c>
      <c r="AO46" s="99"/>
    </row>
    <row r="47" spans="1:41" ht="21.95" customHeight="1" x14ac:dyDescent="0.2">
      <c r="A47" s="363" t="s">
        <v>129</v>
      </c>
      <c r="B47" s="363"/>
      <c r="C47" s="363"/>
      <c r="D47" s="252">
        <f>SUM(D14,D30,D46)</f>
        <v>0</v>
      </c>
      <c r="E47" s="253">
        <f t="shared" ref="E47:J47" si="7">SUM(E14,E30,E46)</f>
        <v>0</v>
      </c>
      <c r="F47" s="253">
        <f t="shared" si="7"/>
        <v>0</v>
      </c>
      <c r="G47" s="253">
        <f t="shared" si="7"/>
        <v>0</v>
      </c>
      <c r="H47" s="253">
        <f t="shared" si="7"/>
        <v>0</v>
      </c>
      <c r="I47" s="254">
        <f t="shared" si="7"/>
        <v>0</v>
      </c>
      <c r="J47" s="255">
        <f t="shared" si="7"/>
        <v>0</v>
      </c>
      <c r="K47" s="364">
        <f>SUM(K14:L14,K30:L30,K46:L46)</f>
        <v>0</v>
      </c>
      <c r="L47" s="364"/>
      <c r="M47" s="256"/>
      <c r="N47" s="365">
        <f>SUM(N14:O14,N30:O30,N46:O46)</f>
        <v>0</v>
      </c>
      <c r="O47" s="365"/>
      <c r="P47" s="257"/>
      <c r="Q47" s="366">
        <f>SUM(Q14:R14,Q30:R30,Q46:R46)</f>
        <v>0</v>
      </c>
      <c r="R47" s="366"/>
      <c r="S47" s="256"/>
      <c r="T47" s="365">
        <f>SUM(T14:U14,T30:U30,T46:U46)</f>
        <v>0</v>
      </c>
      <c r="U47" s="365"/>
      <c r="V47" s="257"/>
      <c r="W47" s="366">
        <f>SUM(W14:X14,W30:X30,W46:X46)</f>
        <v>0</v>
      </c>
      <c r="X47" s="366"/>
      <c r="Y47" s="256"/>
      <c r="Z47" s="365">
        <f>SUM(Z14:AA14,Z30:AA30,Z46:AA46)</f>
        <v>0</v>
      </c>
      <c r="AA47" s="365"/>
      <c r="AB47" s="259"/>
      <c r="AC47" s="366">
        <f>SUM(AC14:AD14,AC30:AD30,AC46:AD46)</f>
        <v>0</v>
      </c>
      <c r="AD47" s="366"/>
      <c r="AE47" s="256"/>
      <c r="AF47" s="365">
        <f>SUM(AF14:AG14,AF30:AG30,AF46:AG46)</f>
        <v>0</v>
      </c>
      <c r="AG47" s="365"/>
      <c r="AH47" s="257"/>
      <c r="AI47" s="366">
        <f>SUM(AI14:AJ14,AI30:AJ30,AI46:AJ46)</f>
        <v>0</v>
      </c>
      <c r="AJ47" s="366"/>
      <c r="AK47" s="256"/>
      <c r="AL47" s="365">
        <f>SUM(AL14:AM14,AL30:AM30,AL46:AM46)</f>
        <v>0</v>
      </c>
      <c r="AM47" s="365"/>
      <c r="AN47" s="256"/>
      <c r="AO47" s="97"/>
    </row>
    <row r="48" spans="1:41" ht="21.95" customHeight="1" x14ac:dyDescent="0.2">
      <c r="A48" s="356" t="s">
        <v>130</v>
      </c>
      <c r="B48" s="356"/>
      <c r="C48" s="356"/>
      <c r="D48" s="356"/>
      <c r="E48" s="356"/>
      <c r="F48" s="356"/>
      <c r="G48" s="356"/>
      <c r="H48" s="356"/>
      <c r="I48" s="356"/>
      <c r="J48" s="356"/>
      <c r="K48" s="357">
        <f>SUM(K47,N47)</f>
        <v>0</v>
      </c>
      <c r="L48" s="357"/>
      <c r="M48" s="357"/>
      <c r="N48" s="357"/>
      <c r="O48" s="357"/>
      <c r="P48" s="357"/>
      <c r="Q48" s="358">
        <f>SUM(Q47,T47)</f>
        <v>0</v>
      </c>
      <c r="R48" s="358"/>
      <c r="S48" s="358"/>
      <c r="T48" s="358"/>
      <c r="U48" s="358"/>
      <c r="V48" s="358"/>
      <c r="W48" s="401">
        <f>SUM(W47,Z47)</f>
        <v>0</v>
      </c>
      <c r="X48" s="401"/>
      <c r="Y48" s="401"/>
      <c r="Z48" s="401"/>
      <c r="AA48" s="401"/>
      <c r="AB48" s="401"/>
      <c r="AC48" s="403">
        <f>SUM(AC47,AF47)</f>
        <v>0</v>
      </c>
      <c r="AD48" s="403"/>
      <c r="AE48" s="403"/>
      <c r="AF48" s="403"/>
      <c r="AG48" s="403"/>
      <c r="AH48" s="403"/>
      <c r="AI48" s="404">
        <f>SUM(AI47,AL47)</f>
        <v>0</v>
      </c>
      <c r="AJ48" s="404"/>
      <c r="AK48" s="404"/>
      <c r="AL48" s="404"/>
      <c r="AM48" s="404"/>
      <c r="AN48" s="404"/>
      <c r="AO48" s="97"/>
    </row>
    <row r="49" spans="1:40" s="6" customFormat="1" ht="21.95" customHeight="1" x14ac:dyDescent="0.2">
      <c r="A49" s="349" t="s">
        <v>131</v>
      </c>
      <c r="B49" s="349"/>
      <c r="C49" s="349"/>
      <c r="D49" s="349"/>
      <c r="E49" s="349"/>
      <c r="F49" s="349"/>
      <c r="G49" s="349"/>
      <c r="H49" s="349"/>
      <c r="I49" s="349"/>
      <c r="J49" s="349"/>
      <c r="K49" s="350">
        <f>SUM(K48,Q48,W48,AC48,AI48)</f>
        <v>0</v>
      </c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  <c r="AB49" s="350"/>
      <c r="AC49" s="350"/>
      <c r="AD49" s="350"/>
      <c r="AE49" s="350"/>
      <c r="AF49" s="350"/>
      <c r="AG49" s="350"/>
      <c r="AH49" s="350"/>
      <c r="AI49" s="350"/>
      <c r="AJ49" s="350"/>
      <c r="AK49" s="350"/>
      <c r="AL49" s="350"/>
      <c r="AM49" s="350"/>
      <c r="AN49" s="350"/>
    </row>
    <row r="50" spans="1:40" s="6" customFormat="1" ht="14.25" customHeight="1" x14ac:dyDescent="0.2">
      <c r="A50" s="260"/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260"/>
      <c r="P50" s="260"/>
      <c r="Q50" s="260"/>
      <c r="R50" s="260"/>
      <c r="S50" s="260"/>
      <c r="T50" s="260"/>
      <c r="U50" s="260"/>
      <c r="V50" s="260"/>
      <c r="W50" s="260"/>
      <c r="X50" s="260"/>
      <c r="Y50" s="260"/>
      <c r="Z50" s="260"/>
      <c r="AA50" s="260"/>
      <c r="AB50" s="260"/>
    </row>
    <row r="51" spans="1:40" ht="20.25" customHeight="1" x14ac:dyDescent="0.2">
      <c r="A51" s="352" t="s">
        <v>209</v>
      </c>
      <c r="B51" s="352"/>
      <c r="C51" s="352"/>
      <c r="D51" s="352"/>
      <c r="E51" s="352"/>
      <c r="F51" s="352"/>
      <c r="G51" s="352"/>
      <c r="H51" s="352"/>
      <c r="I51" s="352"/>
      <c r="J51" s="352"/>
      <c r="K51" s="353">
        <v>0</v>
      </c>
      <c r="L51" s="353"/>
      <c r="M51" s="353"/>
      <c r="N51" s="354">
        <v>0</v>
      </c>
      <c r="O51" s="354"/>
      <c r="P51" s="354"/>
      <c r="Q51" s="353">
        <v>0</v>
      </c>
      <c r="R51" s="353"/>
      <c r="S51" s="353"/>
      <c r="T51" s="354">
        <v>0</v>
      </c>
      <c r="U51" s="354"/>
      <c r="V51" s="354"/>
      <c r="W51" s="353">
        <v>0</v>
      </c>
      <c r="X51" s="353"/>
      <c r="Y51" s="353"/>
      <c r="Z51" s="354">
        <v>0</v>
      </c>
      <c r="AA51" s="354"/>
      <c r="AB51" s="354"/>
      <c r="AC51" s="353">
        <v>0</v>
      </c>
      <c r="AD51" s="353"/>
      <c r="AE51" s="353"/>
      <c r="AF51" s="354">
        <v>0</v>
      </c>
      <c r="AG51" s="354"/>
      <c r="AH51" s="354"/>
      <c r="AI51" s="353">
        <v>0</v>
      </c>
      <c r="AJ51" s="353"/>
      <c r="AK51" s="353"/>
      <c r="AL51" s="354">
        <v>0</v>
      </c>
      <c r="AM51" s="354"/>
      <c r="AN51" s="354"/>
    </row>
    <row r="52" spans="1:40" customFormat="1" ht="33.950000000000003" customHeight="1" x14ac:dyDescent="0.2">
      <c r="B52" s="85" t="s">
        <v>225</v>
      </c>
    </row>
    <row r="53" spans="1:40" customFormat="1" ht="22.7" customHeight="1" x14ac:dyDescent="0.2">
      <c r="B53" s="85"/>
    </row>
    <row r="54" spans="1:40" customFormat="1" ht="22.7" customHeight="1" x14ac:dyDescent="0.2">
      <c r="B54" s="85" t="s">
        <v>135</v>
      </c>
    </row>
    <row r="55" spans="1:40" ht="22.7" customHeight="1" x14ac:dyDescent="0.2">
      <c r="B55" s="6"/>
      <c r="T55" s="147"/>
      <c r="U55" s="147"/>
      <c r="V55" s="147"/>
      <c r="W55" s="147"/>
      <c r="X55" s="147"/>
      <c r="Y55" s="147"/>
      <c r="Z55" s="147"/>
      <c r="AA55" s="147"/>
      <c r="AL55" s="147"/>
      <c r="AM55" s="147"/>
      <c r="AN55" s="147"/>
    </row>
    <row r="56" spans="1:40" ht="22.7" customHeight="1" x14ac:dyDescent="0.2">
      <c r="T56" s="86"/>
      <c r="U56" s="86"/>
      <c r="V56" s="86"/>
      <c r="W56" s="86"/>
      <c r="X56" s="86"/>
      <c r="Y56" s="86"/>
      <c r="Z56" s="86"/>
      <c r="AA56" s="86"/>
      <c r="AL56" s="86"/>
      <c r="AM56" s="86"/>
      <c r="AN56" s="86"/>
    </row>
    <row r="57" spans="1:40" ht="12.95" customHeight="1" x14ac:dyDescent="0.2">
      <c r="B57" s="87" t="s">
        <v>136</v>
      </c>
      <c r="T57" s="147"/>
      <c r="U57" s="147"/>
      <c r="V57" s="147"/>
      <c r="W57" s="147"/>
      <c r="X57" s="147"/>
      <c r="Y57" s="147"/>
      <c r="Z57" s="147"/>
      <c r="AA57" s="147"/>
      <c r="AB57" s="147"/>
      <c r="AL57" s="147"/>
      <c r="AM57" s="147"/>
      <c r="AN57" s="147"/>
    </row>
    <row r="58" spans="1:40" ht="12.95" customHeight="1" x14ac:dyDescent="0.2">
      <c r="B58" s="88" t="s">
        <v>137</v>
      </c>
      <c r="T58" s="355" t="s">
        <v>138</v>
      </c>
      <c r="U58" s="355"/>
      <c r="V58" s="355"/>
      <c r="W58" s="355"/>
      <c r="X58" s="355"/>
      <c r="Y58" s="355"/>
      <c r="Z58" s="355"/>
      <c r="AA58" s="355"/>
      <c r="AB58" s="147"/>
      <c r="AD58" s="355" t="s">
        <v>138</v>
      </c>
      <c r="AE58" s="355"/>
      <c r="AF58" s="355"/>
      <c r="AG58" s="355"/>
      <c r="AH58" s="355"/>
      <c r="AI58" s="355"/>
      <c r="AJ58" s="355"/>
      <c r="AK58" s="355"/>
      <c r="AL58" s="86"/>
    </row>
    <row r="59" spans="1:40" ht="12.95" customHeight="1" x14ac:dyDescent="0.2">
      <c r="B59" s="88" t="s">
        <v>139</v>
      </c>
      <c r="T59" s="348" t="s">
        <v>140</v>
      </c>
      <c r="U59" s="348"/>
      <c r="V59" s="348"/>
      <c r="W59" s="348"/>
      <c r="X59" s="348"/>
      <c r="Y59" s="348"/>
      <c r="Z59" s="348"/>
      <c r="AA59" s="348"/>
      <c r="AB59" s="86"/>
      <c r="AD59" s="348" t="s">
        <v>141</v>
      </c>
      <c r="AE59" s="348"/>
      <c r="AF59" s="348"/>
      <c r="AG59" s="348"/>
      <c r="AH59" s="348"/>
      <c r="AI59" s="348"/>
      <c r="AJ59" s="348"/>
      <c r="AK59" s="348"/>
    </row>
    <row r="60" spans="1:40" x14ac:dyDescent="0.2">
      <c r="B60" s="88" t="s">
        <v>142</v>
      </c>
    </row>
  </sheetData>
  <sheetProtection selectLockedCells="1" selectUnlockedCells="1"/>
  <mergeCells count="139">
    <mergeCell ref="B1:M1"/>
    <mergeCell ref="B2:M2"/>
    <mergeCell ref="B3:M3"/>
    <mergeCell ref="A5:A6"/>
    <mergeCell ref="B5:J6"/>
    <mergeCell ref="K5:P5"/>
    <mergeCell ref="AC5:AH5"/>
    <mergeCell ref="AI5:AN5"/>
    <mergeCell ref="K6:M6"/>
    <mergeCell ref="N6:P6"/>
    <mergeCell ref="Q6:S6"/>
    <mergeCell ref="T6:V6"/>
    <mergeCell ref="W6:Y6"/>
    <mergeCell ref="Z6:AB6"/>
    <mergeCell ref="AC6:AE6"/>
    <mergeCell ref="AF6:AH6"/>
    <mergeCell ref="Q5:V5"/>
    <mergeCell ref="W5:AB5"/>
    <mergeCell ref="AL6:AN6"/>
    <mergeCell ref="A16:A17"/>
    <mergeCell ref="B16:J17"/>
    <mergeCell ref="K16:P16"/>
    <mergeCell ref="K17:M17"/>
    <mergeCell ref="N17:P17"/>
    <mergeCell ref="Z7:AB7"/>
    <mergeCell ref="W17:Y17"/>
    <mergeCell ref="AI6:AK6"/>
    <mergeCell ref="AI7:AK7"/>
    <mergeCell ref="AC7:AE7"/>
    <mergeCell ref="AF7:AH7"/>
    <mergeCell ref="A7:A8"/>
    <mergeCell ref="B7:B8"/>
    <mergeCell ref="C7:C8"/>
    <mergeCell ref="D7:D8"/>
    <mergeCell ref="K7:M7"/>
    <mergeCell ref="N7:P7"/>
    <mergeCell ref="E7:I7"/>
    <mergeCell ref="J7:J8"/>
    <mergeCell ref="A14:B14"/>
    <mergeCell ref="AL7:AN7"/>
    <mergeCell ref="AC16:AH16"/>
    <mergeCell ref="AI16:AN16"/>
    <mergeCell ref="Q17:S17"/>
    <mergeCell ref="T17:V17"/>
    <mergeCell ref="W18:Y18"/>
    <mergeCell ref="Z18:AB18"/>
    <mergeCell ref="AC18:AE18"/>
    <mergeCell ref="AF18:AH18"/>
    <mergeCell ref="AI17:AK17"/>
    <mergeCell ref="AL17:AN17"/>
    <mergeCell ref="AI18:AK18"/>
    <mergeCell ref="AL18:AN18"/>
    <mergeCell ref="AC17:AE17"/>
    <mergeCell ref="AF17:AH17"/>
    <mergeCell ref="Q16:V16"/>
    <mergeCell ref="W16:AB16"/>
    <mergeCell ref="Q7:S7"/>
    <mergeCell ref="T7:V7"/>
    <mergeCell ref="W7:Y7"/>
    <mergeCell ref="Z17:AB17"/>
    <mergeCell ref="A30:B30"/>
    <mergeCell ref="A32:A33"/>
    <mergeCell ref="B32:J33"/>
    <mergeCell ref="K32:P32"/>
    <mergeCell ref="Q18:S18"/>
    <mergeCell ref="T18:V18"/>
    <mergeCell ref="A18:A19"/>
    <mergeCell ref="B18:B19"/>
    <mergeCell ref="C18:C19"/>
    <mergeCell ref="D18:D19"/>
    <mergeCell ref="E18:I18"/>
    <mergeCell ref="J18:J19"/>
    <mergeCell ref="K18:M18"/>
    <mergeCell ref="N18:P18"/>
    <mergeCell ref="AI32:AN32"/>
    <mergeCell ref="Q33:S33"/>
    <mergeCell ref="T33:V33"/>
    <mergeCell ref="W33:Y33"/>
    <mergeCell ref="Z33:AB33"/>
    <mergeCell ref="AI33:AK33"/>
    <mergeCell ref="AL33:AN33"/>
    <mergeCell ref="AF33:AH33"/>
    <mergeCell ref="Q32:V32"/>
    <mergeCell ref="W32:AB32"/>
    <mergeCell ref="AC33:AE33"/>
    <mergeCell ref="A34:A35"/>
    <mergeCell ref="B34:B35"/>
    <mergeCell ref="C34:C35"/>
    <mergeCell ref="D34:D35"/>
    <mergeCell ref="AC32:AH32"/>
    <mergeCell ref="K33:M33"/>
    <mergeCell ref="N33:P33"/>
    <mergeCell ref="Q47:R47"/>
    <mergeCell ref="T47:U47"/>
    <mergeCell ref="AC34:AE34"/>
    <mergeCell ref="AF34:AH34"/>
    <mergeCell ref="E34:I34"/>
    <mergeCell ref="J34:J35"/>
    <mergeCell ref="Z34:AB34"/>
    <mergeCell ref="A46:B46"/>
    <mergeCell ref="A47:C47"/>
    <mergeCell ref="K47:L47"/>
    <mergeCell ref="N47:O47"/>
    <mergeCell ref="AL47:AM47"/>
    <mergeCell ref="K34:M34"/>
    <mergeCell ref="N34:P34"/>
    <mergeCell ref="Q34:S34"/>
    <mergeCell ref="T34:V34"/>
    <mergeCell ref="W34:Y34"/>
    <mergeCell ref="K51:M51"/>
    <mergeCell ref="AI34:AK34"/>
    <mergeCell ref="AL34:AN34"/>
    <mergeCell ref="AC48:AH48"/>
    <mergeCell ref="AI48:AN48"/>
    <mergeCell ref="W47:X47"/>
    <mergeCell ref="Z47:AA47"/>
    <mergeCell ref="AC47:AD47"/>
    <mergeCell ref="AF47:AG47"/>
    <mergeCell ref="AI47:AJ47"/>
    <mergeCell ref="AI51:AK51"/>
    <mergeCell ref="A48:J48"/>
    <mergeCell ref="K48:P48"/>
    <mergeCell ref="Q48:V48"/>
    <mergeCell ref="W48:AB48"/>
    <mergeCell ref="N51:P51"/>
    <mergeCell ref="Q51:S51"/>
    <mergeCell ref="T51:V51"/>
    <mergeCell ref="W51:Y51"/>
    <mergeCell ref="AF51:AH51"/>
    <mergeCell ref="T59:AA59"/>
    <mergeCell ref="AD59:AK59"/>
    <mergeCell ref="A49:J49"/>
    <mergeCell ref="K49:AN49"/>
    <mergeCell ref="A51:J51"/>
    <mergeCell ref="AL51:AN51"/>
    <mergeCell ref="T58:AA58"/>
    <mergeCell ref="AD58:AK58"/>
    <mergeCell ref="Z51:AB51"/>
    <mergeCell ref="AC51:AE51"/>
  </mergeCells>
  <phoneticPr fontId="7" type="noConversion"/>
  <printOptions horizontalCentered="1"/>
  <pageMargins left="0.2361111111111111" right="0.2361111111111111" top="0.59027777777777779" bottom="0.39305555555555555" header="0.51180555555555551" footer="0.19652777777777777"/>
  <pageSetup paperSize="9" scale="85" firstPageNumber="0" orientation="landscape" horizontalDpi="300" verticalDpi="300"/>
  <headerFooter alignWithMargins="0">
    <oddFooter>&amp;Rstrona &amp;P z &amp;N</oddFooter>
  </headerFooter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Q636"/>
  <sheetViews>
    <sheetView tabSelected="1" view="pageBreakPreview" topLeftCell="A62" zoomScale="93" zoomScaleNormal="93" zoomScaleSheetLayoutView="93" workbookViewId="0">
      <selection activeCell="X44" sqref="X44"/>
    </sheetView>
  </sheetViews>
  <sheetFormatPr defaultColWidth="8.85546875" defaultRowHeight="12.75" x14ac:dyDescent="0.2"/>
  <cols>
    <col min="2" max="2" width="3.42578125" customWidth="1"/>
    <col min="3" max="3" width="46.85546875" style="132" customWidth="1"/>
    <col min="4" max="4" width="4.7109375" customWidth="1"/>
    <col min="5" max="5" width="6.42578125" customWidth="1"/>
    <col min="6" max="6" width="5.140625" customWidth="1"/>
    <col min="7" max="7" width="5.42578125" style="122" customWidth="1"/>
    <col min="8" max="8" width="2.85546875" customWidth="1"/>
    <col min="9" max="9" width="3.42578125" customWidth="1"/>
    <col min="10" max="10" width="5.42578125" customWidth="1"/>
    <col min="11" max="11" width="4.140625" style="122" customWidth="1"/>
    <col min="12" max="12" width="4.28515625" customWidth="1"/>
    <col min="13" max="13" width="4" customWidth="1"/>
    <col min="14" max="14" width="3.42578125" customWidth="1"/>
    <col min="15" max="16" width="3.85546875" customWidth="1"/>
    <col min="17" max="17" width="3.28515625" customWidth="1"/>
    <col min="18" max="18" width="4.7109375" customWidth="1"/>
    <col min="19" max="19" width="4.28515625" customWidth="1"/>
    <col min="20" max="20" width="3.28515625" customWidth="1"/>
    <col min="21" max="21" width="3.7109375" customWidth="1"/>
    <col min="22" max="23" width="4.42578125" customWidth="1"/>
    <col min="24" max="24" width="29.42578125" customWidth="1"/>
    <col min="25" max="25" width="23.28515625" style="140" customWidth="1"/>
    <col min="26" max="69" width="8.85546875" customWidth="1"/>
  </cols>
  <sheetData>
    <row r="1" spans="1:69" ht="15.75" customHeight="1" x14ac:dyDescent="0.2">
      <c r="B1" s="145"/>
      <c r="C1" s="393" t="s">
        <v>0</v>
      </c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2" t="s">
        <v>143</v>
      </c>
      <c r="P1" s="2"/>
      <c r="Q1" s="2"/>
      <c r="R1" s="2"/>
      <c r="S1" s="3"/>
      <c r="T1" s="3"/>
      <c r="U1" s="3"/>
      <c r="V1" s="3"/>
      <c r="W1" s="89"/>
      <c r="X1" s="1"/>
      <c r="Y1" s="139"/>
      <c r="Z1" s="6"/>
      <c r="AA1" s="6"/>
      <c r="AB1" s="6"/>
      <c r="AC1" s="6"/>
      <c r="AD1" s="6"/>
    </row>
    <row r="2" spans="1:69" ht="25.5" customHeight="1" x14ac:dyDescent="0.2">
      <c r="B2" s="2"/>
      <c r="C2" s="393" t="s">
        <v>226</v>
      </c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2" t="s">
        <v>144</v>
      </c>
      <c r="P2" s="2"/>
      <c r="Q2" s="2"/>
      <c r="R2" s="2"/>
      <c r="S2" s="5"/>
      <c r="T2" s="5"/>
      <c r="U2" s="5"/>
      <c r="V2" s="5"/>
      <c r="W2" s="7"/>
      <c r="X2" s="1"/>
      <c r="Y2" s="139"/>
      <c r="Z2" s="6"/>
      <c r="AA2" s="6"/>
      <c r="AB2" s="6"/>
      <c r="AC2" s="6"/>
      <c r="AD2" s="6"/>
    </row>
    <row r="3" spans="1:69" ht="15.75" customHeight="1" x14ac:dyDescent="0.2">
      <c r="B3" s="146"/>
      <c r="C3" s="149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327" t="s">
        <v>227</v>
      </c>
      <c r="P3" s="327"/>
      <c r="Q3" s="327"/>
      <c r="R3" s="327"/>
      <c r="S3" s="328"/>
      <c r="T3" s="328" t="s">
        <v>228</v>
      </c>
      <c r="U3" s="328" t="s">
        <v>229</v>
      </c>
      <c r="V3" s="328" t="s">
        <v>230</v>
      </c>
      <c r="W3" s="329"/>
      <c r="X3" s="330"/>
      <c r="Y3" s="139"/>
      <c r="Z3" s="6"/>
      <c r="AA3" s="6"/>
      <c r="AB3" s="6"/>
      <c r="AC3" s="6"/>
      <c r="AD3" s="6"/>
    </row>
    <row r="4" spans="1:69" ht="15.75" x14ac:dyDescent="0.2">
      <c r="B4" s="13"/>
      <c r="C4" s="149"/>
      <c r="D4" s="14"/>
      <c r="E4" s="14"/>
      <c r="F4" s="14"/>
      <c r="G4" s="123"/>
      <c r="H4" s="14"/>
      <c r="I4" s="14"/>
      <c r="J4" s="14"/>
      <c r="K4" s="123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"/>
      <c r="Y4" s="138"/>
      <c r="Z4" s="1"/>
      <c r="AA4" s="1"/>
      <c r="AB4" s="1"/>
      <c r="AC4" s="1"/>
      <c r="AD4" s="1"/>
    </row>
    <row r="5" spans="1:69" ht="16.5" thickBot="1" x14ac:dyDescent="0.25">
      <c r="B5" s="13"/>
      <c r="C5" s="149"/>
      <c r="D5" s="14"/>
      <c r="E5" s="14"/>
      <c r="F5" s="14"/>
      <c r="G5" s="123"/>
      <c r="H5" s="14"/>
      <c r="I5" s="14"/>
      <c r="J5" s="14"/>
      <c r="K5" s="123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"/>
      <c r="Y5" s="138"/>
      <c r="Z5" s="1"/>
      <c r="AA5" s="1"/>
      <c r="AB5" s="1"/>
      <c r="AC5" s="1"/>
      <c r="AD5" s="1"/>
    </row>
    <row r="6" spans="1:69" ht="32.25" thickBot="1" x14ac:dyDescent="0.25">
      <c r="B6" s="261"/>
      <c r="C6" s="262" t="s">
        <v>231</v>
      </c>
      <c r="D6" s="263"/>
      <c r="E6" s="263"/>
      <c r="F6" s="263"/>
      <c r="G6" s="264"/>
      <c r="H6" s="263"/>
      <c r="I6" s="263"/>
      <c r="J6" s="263"/>
      <c r="K6" s="264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5"/>
      <c r="Z6" s="1"/>
      <c r="AA6" s="1"/>
      <c r="AB6" s="1"/>
      <c r="AC6" s="1"/>
      <c r="AD6" s="1"/>
    </row>
    <row r="7" spans="1:69" ht="26.25" customHeight="1" thickBot="1" x14ac:dyDescent="0.25">
      <c r="B7" s="429"/>
      <c r="C7" s="431"/>
      <c r="D7" s="431"/>
      <c r="E7" s="431"/>
      <c r="F7" s="431"/>
      <c r="G7" s="431"/>
      <c r="H7" s="431"/>
      <c r="I7" s="431"/>
      <c r="J7" s="431"/>
      <c r="K7" s="432"/>
      <c r="L7" s="435" t="s">
        <v>7</v>
      </c>
      <c r="M7" s="386"/>
      <c r="N7" s="386"/>
      <c r="O7" s="386"/>
      <c r="P7" s="386"/>
      <c r="Q7" s="386"/>
      <c r="R7" s="381" t="s">
        <v>8</v>
      </c>
      <c r="S7" s="381"/>
      <c r="T7" s="381"/>
      <c r="U7" s="424"/>
      <c r="V7" s="424"/>
      <c r="W7" s="424"/>
      <c r="X7" s="415" t="s">
        <v>232</v>
      </c>
      <c r="Y7" s="138"/>
      <c r="Z7" s="1"/>
      <c r="AA7" s="1"/>
      <c r="AB7" s="1"/>
      <c r="AC7" s="1"/>
      <c r="AD7" s="1"/>
    </row>
    <row r="8" spans="1:69" ht="13.5" customHeight="1" thickBot="1" x14ac:dyDescent="0.25">
      <c r="B8" s="430"/>
      <c r="C8" s="433"/>
      <c r="D8" s="433"/>
      <c r="E8" s="433"/>
      <c r="F8" s="433"/>
      <c r="G8" s="433"/>
      <c r="H8" s="433"/>
      <c r="I8" s="433"/>
      <c r="J8" s="433"/>
      <c r="K8" s="434"/>
      <c r="L8" s="419" t="s">
        <v>10</v>
      </c>
      <c r="M8" s="391"/>
      <c r="N8" s="391"/>
      <c r="O8" s="392" t="s">
        <v>11</v>
      </c>
      <c r="P8" s="392"/>
      <c r="Q8" s="392"/>
      <c r="R8" s="377" t="s">
        <v>12</v>
      </c>
      <c r="S8" s="377"/>
      <c r="T8" s="420"/>
      <c r="U8" s="421" t="s">
        <v>13</v>
      </c>
      <c r="V8" s="422"/>
      <c r="W8" s="423"/>
      <c r="X8" s="415"/>
      <c r="Y8" s="138"/>
      <c r="Z8" s="1"/>
      <c r="AA8" s="1"/>
      <c r="AB8" s="1"/>
      <c r="AC8" s="1"/>
      <c r="AD8" s="1"/>
    </row>
    <row r="9" spans="1:69" ht="13.5" customHeight="1" thickBot="1" x14ac:dyDescent="0.25">
      <c r="B9" s="436" t="s">
        <v>16</v>
      </c>
      <c r="C9" s="437" t="s">
        <v>73</v>
      </c>
      <c r="D9" s="427" t="s">
        <v>233</v>
      </c>
      <c r="E9" s="438" t="s">
        <v>19</v>
      </c>
      <c r="F9" s="440" t="s">
        <v>20</v>
      </c>
      <c r="G9" s="440"/>
      <c r="H9" s="440"/>
      <c r="I9" s="440"/>
      <c r="J9" s="440"/>
      <c r="K9" s="441" t="s">
        <v>21</v>
      </c>
      <c r="L9" s="375" t="s">
        <v>224</v>
      </c>
      <c r="M9" s="375"/>
      <c r="N9" s="375"/>
      <c r="O9" s="376" t="s">
        <v>234</v>
      </c>
      <c r="P9" s="376"/>
      <c r="Q9" s="376"/>
      <c r="R9" s="367" t="s">
        <v>234</v>
      </c>
      <c r="S9" s="367"/>
      <c r="T9" s="426"/>
      <c r="U9" s="425" t="s">
        <v>234</v>
      </c>
      <c r="V9" s="361"/>
      <c r="W9" s="368"/>
      <c r="X9" s="415"/>
      <c r="Y9" s="138"/>
      <c r="Z9" s="1"/>
      <c r="AA9" s="1"/>
      <c r="AB9" s="1"/>
      <c r="AC9" s="1"/>
      <c r="AD9" s="1"/>
    </row>
    <row r="10" spans="1:69" ht="36.75" thickBot="1" x14ac:dyDescent="0.25">
      <c r="B10" s="369"/>
      <c r="C10" s="416"/>
      <c r="D10" s="428"/>
      <c r="E10" s="439"/>
      <c r="F10" s="17" t="s">
        <v>74</v>
      </c>
      <c r="G10" s="125" t="s">
        <v>25</v>
      </c>
      <c r="H10" s="17" t="s">
        <v>145</v>
      </c>
      <c r="I10" s="17" t="s">
        <v>27</v>
      </c>
      <c r="J10" s="18" t="s">
        <v>28</v>
      </c>
      <c r="K10" s="442"/>
      <c r="L10" s="230" t="s">
        <v>24</v>
      </c>
      <c r="M10" s="231" t="s">
        <v>25</v>
      </c>
      <c r="N10" s="232" t="s">
        <v>29</v>
      </c>
      <c r="O10" s="233" t="s">
        <v>24</v>
      </c>
      <c r="P10" s="234" t="s">
        <v>25</v>
      </c>
      <c r="Q10" s="235" t="s">
        <v>29</v>
      </c>
      <c r="R10" s="236" t="s">
        <v>24</v>
      </c>
      <c r="S10" s="231" t="s">
        <v>25</v>
      </c>
      <c r="T10" s="258" t="s">
        <v>29</v>
      </c>
      <c r="U10" s="266" t="s">
        <v>24</v>
      </c>
      <c r="V10" s="234" t="s">
        <v>25</v>
      </c>
      <c r="W10" s="232" t="s">
        <v>29</v>
      </c>
      <c r="X10" s="415"/>
      <c r="Y10" s="141"/>
      <c r="Z10" s="20"/>
      <c r="AA10" s="20"/>
      <c r="AB10" s="20"/>
      <c r="AC10" s="20"/>
      <c r="AD10" s="20"/>
    </row>
    <row r="11" spans="1:69" ht="13.5" thickBot="1" x14ac:dyDescent="0.25">
      <c r="B11" s="267"/>
      <c r="C11" s="268" t="s">
        <v>235</v>
      </c>
      <c r="D11" s="269"/>
      <c r="E11" s="270"/>
      <c r="F11" s="270"/>
      <c r="G11" s="270"/>
      <c r="H11" s="270"/>
      <c r="I11" s="270"/>
      <c r="J11" s="270"/>
      <c r="K11" s="271"/>
      <c r="L11" s="270"/>
      <c r="M11" s="270"/>
      <c r="N11" s="271"/>
      <c r="O11" s="270"/>
      <c r="P11" s="270"/>
      <c r="Q11" s="271"/>
      <c r="R11" s="270"/>
      <c r="S11" s="270"/>
      <c r="T11" s="271"/>
      <c r="U11" s="270"/>
      <c r="V11" s="270"/>
      <c r="W11" s="271"/>
      <c r="X11" s="272"/>
      <c r="Y11" s="141"/>
      <c r="Z11" s="20"/>
      <c r="AA11" s="20"/>
      <c r="AB11" s="20"/>
      <c r="AC11" s="20"/>
      <c r="AD11" s="20"/>
    </row>
    <row r="12" spans="1:69" s="109" customFormat="1" ht="27.75" customHeight="1" x14ac:dyDescent="0.2">
      <c r="A12"/>
      <c r="B12" s="273">
        <v>1</v>
      </c>
      <c r="C12" s="274" t="s">
        <v>236</v>
      </c>
      <c r="D12" s="275" t="s">
        <v>103</v>
      </c>
      <c r="E12" s="273">
        <f>SUM(F12,G12)</f>
        <v>30</v>
      </c>
      <c r="F12" s="276">
        <f>SUM(L12,O12,R12,U12)</f>
        <v>30</v>
      </c>
      <c r="G12" s="277">
        <f t="shared" ref="F12:G13" si="0">SUM(M12,P12,S12,V12)</f>
        <v>0</v>
      </c>
      <c r="H12" s="278"/>
      <c r="I12" s="278"/>
      <c r="J12" s="279"/>
      <c r="K12" s="280">
        <v>2</v>
      </c>
      <c r="L12" s="281">
        <v>30</v>
      </c>
      <c r="M12" s="282"/>
      <c r="N12" s="283">
        <v>2</v>
      </c>
      <c r="O12" s="284"/>
      <c r="P12" s="285"/>
      <c r="Q12" s="286"/>
      <c r="R12" s="287"/>
      <c r="S12" s="282"/>
      <c r="T12" s="288"/>
      <c r="U12" s="289"/>
      <c r="V12" s="285"/>
      <c r="W12" s="288"/>
      <c r="X12" s="290" t="s">
        <v>237</v>
      </c>
      <c r="Y12" s="138"/>
      <c r="Z12" s="1"/>
      <c r="AA12" s="1"/>
      <c r="AB12" s="1"/>
      <c r="AC12" s="1"/>
      <c r="AD12" s="1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</row>
    <row r="13" spans="1:69" ht="26.25" customHeight="1" thickBot="1" x14ac:dyDescent="0.25">
      <c r="B13" s="91">
        <v>2</v>
      </c>
      <c r="C13" s="133" t="s">
        <v>238</v>
      </c>
      <c r="D13" s="184" t="s">
        <v>37</v>
      </c>
      <c r="E13" s="157">
        <f>SUM(F13,G13)</f>
        <v>16</v>
      </c>
      <c r="F13" s="94">
        <f t="shared" si="0"/>
        <v>16</v>
      </c>
      <c r="G13" s="158">
        <f t="shared" si="0"/>
        <v>0</v>
      </c>
      <c r="H13" s="94"/>
      <c r="I13" s="94"/>
      <c r="J13" s="93"/>
      <c r="K13" s="203">
        <v>2</v>
      </c>
      <c r="L13" s="171"/>
      <c r="M13" s="164"/>
      <c r="N13" s="177"/>
      <c r="O13" s="185"/>
      <c r="P13" s="162"/>
      <c r="Q13" s="202"/>
      <c r="R13" s="160">
        <v>16</v>
      </c>
      <c r="S13" s="164"/>
      <c r="T13" s="223">
        <v>2</v>
      </c>
      <c r="U13" s="161"/>
      <c r="V13" s="162"/>
      <c r="W13" s="95"/>
      <c r="X13" s="210" t="s">
        <v>239</v>
      </c>
      <c r="Y13" s="138"/>
      <c r="Z13" s="1"/>
      <c r="AA13" s="1"/>
      <c r="AB13" s="1"/>
      <c r="AC13" s="1"/>
      <c r="AD13" s="1"/>
    </row>
    <row r="14" spans="1:69" ht="13.5" thickBot="1" x14ac:dyDescent="0.25">
      <c r="B14" s="267"/>
      <c r="C14" s="268" t="s">
        <v>240</v>
      </c>
      <c r="D14" s="269"/>
      <c r="E14" s="270"/>
      <c r="F14" s="270"/>
      <c r="G14" s="270"/>
      <c r="H14" s="270"/>
      <c r="I14" s="270"/>
      <c r="J14" s="270"/>
      <c r="K14" s="271"/>
      <c r="L14" s="270"/>
      <c r="M14" s="270"/>
      <c r="N14" s="271"/>
      <c r="O14" s="270"/>
      <c r="P14" s="270"/>
      <c r="Q14" s="271"/>
      <c r="R14" s="270"/>
      <c r="S14" s="270"/>
      <c r="T14" s="271"/>
      <c r="U14" s="270"/>
      <c r="V14" s="270"/>
      <c r="W14" s="271"/>
      <c r="X14" s="272"/>
      <c r="Y14" s="141"/>
      <c r="Z14" s="20"/>
      <c r="AA14" s="20"/>
      <c r="AB14" s="20"/>
      <c r="AC14" s="20"/>
      <c r="AD14" s="20"/>
    </row>
    <row r="15" spans="1:69" ht="21.75" customHeight="1" x14ac:dyDescent="0.2">
      <c r="B15" s="129">
        <v>3</v>
      </c>
      <c r="C15" s="174" t="s">
        <v>165</v>
      </c>
      <c r="D15" s="38" t="s">
        <v>37</v>
      </c>
      <c r="E15" s="181">
        <f t="shared" ref="E15:E17" si="1">SUM(F15,G15)</f>
        <v>14</v>
      </c>
      <c r="F15" s="37">
        <f>SUM(L15,O15,R15,U15)</f>
        <v>14</v>
      </c>
      <c r="G15" s="113">
        <f>SUM(M15,P15,S15,V15)</f>
        <v>0</v>
      </c>
      <c r="H15" s="37"/>
      <c r="I15" s="37"/>
      <c r="J15" s="36"/>
      <c r="K15" s="187">
        <f>SUM(N15,Q15,T15,W15)</f>
        <v>1</v>
      </c>
      <c r="L15" s="40"/>
      <c r="M15" s="41"/>
      <c r="N15" s="102"/>
      <c r="O15" s="42"/>
      <c r="P15" s="43"/>
      <c r="Q15" s="46"/>
      <c r="R15" s="70"/>
      <c r="S15" s="41"/>
      <c r="T15" s="128"/>
      <c r="U15" s="178">
        <v>14</v>
      </c>
      <c r="V15" s="43"/>
      <c r="W15" s="39">
        <v>1</v>
      </c>
      <c r="X15" s="207" t="s">
        <v>241</v>
      </c>
      <c r="Y15" s="138"/>
      <c r="Z15" s="1"/>
      <c r="AA15" s="1"/>
      <c r="AB15" s="1"/>
      <c r="AC15" s="1"/>
      <c r="AD15" s="1"/>
    </row>
    <row r="16" spans="1:69" ht="22.5" customHeight="1" x14ac:dyDescent="0.2">
      <c r="B16" s="34">
        <v>4</v>
      </c>
      <c r="C16" s="175" t="s">
        <v>242</v>
      </c>
      <c r="D16" s="182" t="s">
        <v>39</v>
      </c>
      <c r="E16" s="181">
        <f t="shared" si="1"/>
        <v>8</v>
      </c>
      <c r="F16" s="37">
        <f t="shared" ref="F16:G17" si="2">SUM(L16,O16,R16,U16)</f>
        <v>8</v>
      </c>
      <c r="G16" s="113">
        <f t="shared" si="2"/>
        <v>0</v>
      </c>
      <c r="H16" s="37"/>
      <c r="I16" s="37"/>
      <c r="J16" s="36"/>
      <c r="K16" s="187">
        <f t="shared" ref="K16:K20" si="3">SUM(N16,Q16,T16,W16)</f>
        <v>1</v>
      </c>
      <c r="L16" s="40">
        <v>8</v>
      </c>
      <c r="M16" s="41"/>
      <c r="N16" s="102">
        <v>1</v>
      </c>
      <c r="O16" s="42"/>
      <c r="P16" s="43"/>
      <c r="Q16" s="101"/>
      <c r="R16" s="45"/>
      <c r="S16" s="41"/>
      <c r="T16" s="39"/>
      <c r="U16" s="178"/>
      <c r="V16" s="43"/>
      <c r="W16" s="39"/>
      <c r="X16" s="207" t="s">
        <v>241</v>
      </c>
      <c r="Y16" s="138"/>
      <c r="Z16" s="1"/>
      <c r="AA16" s="1"/>
      <c r="AB16" s="1"/>
      <c r="AC16" s="1"/>
      <c r="AD16" s="1"/>
    </row>
    <row r="17" spans="2:30" ht="27.75" customHeight="1" thickBot="1" x14ac:dyDescent="0.25">
      <c r="B17" s="129">
        <v>5</v>
      </c>
      <c r="C17" s="176" t="s">
        <v>243</v>
      </c>
      <c r="D17" s="38" t="s">
        <v>39</v>
      </c>
      <c r="E17" s="180">
        <f t="shared" si="1"/>
        <v>7</v>
      </c>
      <c r="F17" s="94">
        <f t="shared" si="2"/>
        <v>7</v>
      </c>
      <c r="G17" s="158">
        <f t="shared" si="2"/>
        <v>0</v>
      </c>
      <c r="H17" s="94"/>
      <c r="I17" s="94"/>
      <c r="J17" s="93"/>
      <c r="K17" s="187">
        <f t="shared" si="3"/>
        <v>1</v>
      </c>
      <c r="L17" s="171"/>
      <c r="M17" s="164"/>
      <c r="N17" s="172"/>
      <c r="O17" s="161">
        <v>7</v>
      </c>
      <c r="P17" s="162"/>
      <c r="Q17" s="173">
        <v>1</v>
      </c>
      <c r="R17" s="163"/>
      <c r="S17" s="164"/>
      <c r="T17" s="172"/>
      <c r="U17" s="185"/>
      <c r="V17" s="162"/>
      <c r="W17" s="172"/>
      <c r="X17" s="210" t="s">
        <v>244</v>
      </c>
      <c r="Y17" s="138"/>
      <c r="Z17" s="1"/>
      <c r="AA17" s="1"/>
      <c r="AB17" s="1"/>
      <c r="AC17" s="1"/>
      <c r="AD17" s="1"/>
    </row>
    <row r="18" spans="2:30" ht="20.100000000000001" customHeight="1" thickBot="1" x14ac:dyDescent="0.25">
      <c r="B18" s="267"/>
      <c r="C18" s="268" t="s">
        <v>245</v>
      </c>
      <c r="D18" s="269"/>
      <c r="E18" s="270"/>
      <c r="F18" s="270"/>
      <c r="G18" s="270"/>
      <c r="H18" s="270"/>
      <c r="I18" s="270"/>
      <c r="J18" s="270"/>
      <c r="K18" s="270"/>
      <c r="L18" s="271"/>
      <c r="M18" s="270"/>
      <c r="N18" s="270"/>
      <c r="O18" s="270"/>
      <c r="P18" s="270"/>
      <c r="Q18" s="271"/>
      <c r="R18" s="270"/>
      <c r="S18" s="270"/>
      <c r="T18" s="271"/>
      <c r="U18" s="270"/>
      <c r="V18" s="270"/>
      <c r="W18" s="271"/>
      <c r="X18" s="272"/>
      <c r="Y18" s="143"/>
      <c r="Z18" s="1"/>
      <c r="AA18" s="1"/>
      <c r="AB18" s="1"/>
      <c r="AC18" s="1"/>
      <c r="AD18" s="1"/>
    </row>
    <row r="19" spans="2:30" ht="20.100000000000001" customHeight="1" x14ac:dyDescent="0.2">
      <c r="B19" s="129">
        <v>6</v>
      </c>
      <c r="C19" s="204" t="s">
        <v>246</v>
      </c>
      <c r="D19" s="38" t="s">
        <v>103</v>
      </c>
      <c r="E19" s="181">
        <f>SUM(F19,G19)</f>
        <v>32</v>
      </c>
      <c r="F19" s="37">
        <f t="shared" ref="F19:G19" si="4">SUM(L19,O19,R19,U19)</f>
        <v>16</v>
      </c>
      <c r="G19" s="113">
        <f t="shared" si="4"/>
        <v>16</v>
      </c>
      <c r="H19" s="37"/>
      <c r="I19" s="37"/>
      <c r="J19" s="38"/>
      <c r="K19" s="187">
        <f t="shared" si="3"/>
        <v>3</v>
      </c>
      <c r="L19" s="40">
        <v>16</v>
      </c>
      <c r="M19" s="41">
        <v>16</v>
      </c>
      <c r="N19" s="39">
        <v>3</v>
      </c>
      <c r="O19" s="42"/>
      <c r="P19" s="43"/>
      <c r="Q19" s="46"/>
      <c r="R19" s="45"/>
      <c r="S19" s="41"/>
      <c r="T19" s="39"/>
      <c r="U19" s="178"/>
      <c r="V19" s="43"/>
      <c r="W19" s="39"/>
      <c r="X19" s="207" t="s">
        <v>247</v>
      </c>
      <c r="Y19" s="138"/>
      <c r="Z19" s="1"/>
      <c r="AA19" s="1"/>
      <c r="AB19" s="1"/>
      <c r="AC19" s="1"/>
      <c r="AD19" s="1"/>
    </row>
    <row r="20" spans="2:30" ht="27.75" customHeight="1" thickBot="1" x14ac:dyDescent="0.25">
      <c r="B20" s="50">
        <v>7</v>
      </c>
      <c r="C20" s="144" t="s">
        <v>248</v>
      </c>
      <c r="D20" s="131" t="s">
        <v>103</v>
      </c>
      <c r="E20" s="181">
        <f>SUM(F20,G20)</f>
        <v>16</v>
      </c>
      <c r="F20" s="51">
        <f>SUM(L20,O20,R20,U20)</f>
        <v>16</v>
      </c>
      <c r="G20" s="152">
        <f>M20+P20+S20+V20</f>
        <v>0</v>
      </c>
      <c r="H20" s="51"/>
      <c r="I20" s="51"/>
      <c r="J20" s="52"/>
      <c r="K20" s="187">
        <f t="shared" si="3"/>
        <v>2</v>
      </c>
      <c r="L20" s="54">
        <v>16</v>
      </c>
      <c r="M20" s="150"/>
      <c r="N20" s="53">
        <v>2</v>
      </c>
      <c r="O20" s="56"/>
      <c r="P20" s="57"/>
      <c r="Q20" s="105"/>
      <c r="R20" s="59"/>
      <c r="S20" s="55"/>
      <c r="T20" s="53"/>
      <c r="U20" s="186"/>
      <c r="V20" s="57"/>
      <c r="W20" s="53"/>
      <c r="X20" s="337" t="s">
        <v>249</v>
      </c>
      <c r="Y20" s="138"/>
      <c r="Z20" s="1"/>
      <c r="AA20" s="1"/>
      <c r="AB20" s="1"/>
      <c r="AC20" s="1"/>
      <c r="AD20" s="1"/>
    </row>
    <row r="21" spans="2:30" ht="21.95" customHeight="1" thickBot="1" x14ac:dyDescent="0.25">
      <c r="B21" s="412" t="s">
        <v>70</v>
      </c>
      <c r="C21" s="412"/>
      <c r="D21" s="183"/>
      <c r="E21" s="291">
        <f>SUM(E12:E20)</f>
        <v>123</v>
      </c>
      <c r="F21" s="291">
        <f>SUM(F12:F20)</f>
        <v>107</v>
      </c>
      <c r="G21" s="291">
        <f>SUM(G12:G20)</f>
        <v>16</v>
      </c>
      <c r="H21" s="291">
        <f>SUM(H1:H20)</f>
        <v>0</v>
      </c>
      <c r="I21" s="291">
        <f>SUM(I1:I20)</f>
        <v>0</v>
      </c>
      <c r="J21" s="291">
        <f>SUM(J1:J20)</f>
        <v>0</v>
      </c>
      <c r="K21" s="292">
        <f>SUM(K12:K20)</f>
        <v>12</v>
      </c>
      <c r="L21" s="241">
        <f t="shared" ref="L21:S21" si="5">SUM(L12:L20)</f>
        <v>70</v>
      </c>
      <c r="M21" s="242">
        <f>SUM(M12:M20)</f>
        <v>16</v>
      </c>
      <c r="N21" s="243">
        <f t="shared" si="5"/>
        <v>8</v>
      </c>
      <c r="O21" s="244">
        <f t="shared" si="5"/>
        <v>7</v>
      </c>
      <c r="P21" s="244">
        <f t="shared" si="5"/>
        <v>0</v>
      </c>
      <c r="Q21" s="246">
        <f t="shared" si="5"/>
        <v>1</v>
      </c>
      <c r="R21" s="247">
        <f>SUM(R12:R20)</f>
        <v>16</v>
      </c>
      <c r="S21" s="242">
        <f t="shared" si="5"/>
        <v>0</v>
      </c>
      <c r="T21" s="243">
        <f>SUM(T1:T20)</f>
        <v>2</v>
      </c>
      <c r="U21" s="293">
        <f>SUM(U11:U20)</f>
        <v>14</v>
      </c>
      <c r="V21" s="244">
        <f>SUM(V11:V20)</f>
        <v>0</v>
      </c>
      <c r="W21" s="243">
        <f>SUM(W12:W20)</f>
        <v>1</v>
      </c>
      <c r="X21" s="210"/>
      <c r="Y21" s="142"/>
      <c r="Z21" s="64"/>
      <c r="AA21" s="64"/>
      <c r="AB21" s="64"/>
      <c r="AC21" s="64"/>
      <c r="AD21" s="64"/>
    </row>
    <row r="22" spans="2:30" ht="23.1" customHeight="1" x14ac:dyDescent="0.2">
      <c r="B22" s="65"/>
      <c r="C22" s="65"/>
      <c r="D22" s="66"/>
      <c r="E22" s="66"/>
      <c r="F22" s="66"/>
      <c r="G22" s="66"/>
      <c r="H22" s="66"/>
      <c r="I22" s="66"/>
      <c r="J22" s="66"/>
      <c r="K22" s="67"/>
      <c r="L22" s="249"/>
      <c r="M22" s="249"/>
      <c r="N22" s="250"/>
      <c r="O22" s="249"/>
      <c r="P22" s="249"/>
      <c r="Q22" s="250"/>
      <c r="R22" s="249"/>
      <c r="S22" s="249"/>
      <c r="T22" s="250"/>
      <c r="U22" s="249"/>
      <c r="V22" s="249"/>
      <c r="W22" s="250"/>
      <c r="X22" s="1"/>
      <c r="Y22" s="142"/>
      <c r="Z22" s="64"/>
      <c r="AA22" s="64"/>
      <c r="AB22" s="64"/>
      <c r="AC22" s="64"/>
      <c r="AD22" s="64"/>
    </row>
    <row r="23" spans="2:30" ht="26.1" customHeight="1" x14ac:dyDescent="0.2">
      <c r="B23" s="65"/>
      <c r="C23" s="65"/>
      <c r="D23" s="66"/>
      <c r="E23" s="66"/>
      <c r="F23" s="66"/>
      <c r="G23" s="66"/>
      <c r="H23" s="66"/>
      <c r="I23" s="66"/>
      <c r="J23" s="66"/>
      <c r="K23" s="67"/>
      <c r="L23" s="66"/>
      <c r="M23" s="66"/>
      <c r="N23" s="67"/>
      <c r="O23" s="66"/>
      <c r="P23" s="66"/>
      <c r="Q23" s="67"/>
      <c r="R23" s="66"/>
      <c r="S23" s="66"/>
      <c r="T23" s="67"/>
      <c r="U23" s="66"/>
      <c r="V23" s="66"/>
      <c r="W23" s="67"/>
      <c r="X23" s="1"/>
      <c r="Y23" s="142"/>
      <c r="Z23" s="64"/>
      <c r="AA23" s="64"/>
      <c r="AB23" s="64"/>
      <c r="AC23" s="64"/>
      <c r="AD23" s="64"/>
    </row>
    <row r="24" spans="2:30" ht="13.5" thickBot="1" x14ac:dyDescent="0.25">
      <c r="B24" s="65"/>
      <c r="C24" s="65"/>
      <c r="D24" s="66"/>
      <c r="E24" s="66"/>
      <c r="F24" s="66"/>
      <c r="G24" s="66"/>
      <c r="H24" s="66"/>
      <c r="I24" s="66"/>
      <c r="J24" s="66"/>
      <c r="K24" s="67"/>
      <c r="L24" s="66"/>
      <c r="M24" s="66"/>
      <c r="N24" s="67"/>
      <c r="O24" s="66"/>
      <c r="P24" s="66"/>
      <c r="Q24" s="67"/>
      <c r="R24" s="66"/>
      <c r="S24" s="66"/>
      <c r="T24" s="67"/>
      <c r="U24" s="66"/>
      <c r="V24" s="66"/>
      <c r="W24" s="67"/>
      <c r="X24" s="1"/>
      <c r="Y24" s="142"/>
      <c r="Z24" s="64"/>
      <c r="AA24" s="64"/>
      <c r="AB24" s="64"/>
      <c r="AC24" s="64"/>
      <c r="AD24" s="64"/>
    </row>
    <row r="25" spans="2:30" ht="13.5" thickBot="1" x14ac:dyDescent="0.25">
      <c r="B25" s="384"/>
      <c r="C25" s="385"/>
      <c r="D25" s="385"/>
      <c r="E25" s="385"/>
      <c r="F25" s="385"/>
      <c r="G25" s="385"/>
      <c r="H25" s="385"/>
      <c r="I25" s="385"/>
      <c r="J25" s="385"/>
      <c r="K25" s="385"/>
      <c r="L25" s="386" t="s">
        <v>7</v>
      </c>
      <c r="M25" s="386"/>
      <c r="N25" s="386"/>
      <c r="O25" s="386"/>
      <c r="P25" s="386"/>
      <c r="Q25" s="386"/>
      <c r="R25" s="381" t="s">
        <v>8</v>
      </c>
      <c r="S25" s="381"/>
      <c r="T25" s="381"/>
      <c r="U25" s="381"/>
      <c r="V25" s="381"/>
      <c r="W25" s="381"/>
      <c r="X25" s="415" t="s">
        <v>232</v>
      </c>
      <c r="Y25" s="142"/>
      <c r="Z25" s="64"/>
      <c r="AA25" s="64"/>
      <c r="AB25" s="64"/>
      <c r="AC25" s="64"/>
      <c r="AD25" s="64"/>
    </row>
    <row r="26" spans="2:30" ht="13.5" thickBot="1" x14ac:dyDescent="0.25">
      <c r="B26" s="384"/>
      <c r="C26" s="385"/>
      <c r="D26" s="385"/>
      <c r="E26" s="385"/>
      <c r="F26" s="385"/>
      <c r="G26" s="385"/>
      <c r="H26" s="385"/>
      <c r="I26" s="385"/>
      <c r="J26" s="385"/>
      <c r="K26" s="385"/>
      <c r="L26" s="391" t="s">
        <v>10</v>
      </c>
      <c r="M26" s="391"/>
      <c r="N26" s="391"/>
      <c r="O26" s="392" t="s">
        <v>11</v>
      </c>
      <c r="P26" s="392"/>
      <c r="Q26" s="392"/>
      <c r="R26" s="377" t="s">
        <v>12</v>
      </c>
      <c r="S26" s="377"/>
      <c r="T26" s="377"/>
      <c r="U26" s="390" t="s">
        <v>13</v>
      </c>
      <c r="V26" s="390"/>
      <c r="W26" s="390"/>
      <c r="X26" s="415"/>
      <c r="Y26" s="142"/>
      <c r="Z26" s="64"/>
      <c r="AA26" s="64"/>
      <c r="AB26" s="64"/>
      <c r="AC26" s="64"/>
      <c r="AD26" s="64"/>
    </row>
    <row r="27" spans="2:30" ht="13.5" thickBot="1" x14ac:dyDescent="0.25">
      <c r="B27" s="369" t="s">
        <v>16</v>
      </c>
      <c r="C27" s="416" t="s">
        <v>73</v>
      </c>
      <c r="D27" s="418" t="s">
        <v>233</v>
      </c>
      <c r="E27" s="372" t="s">
        <v>19</v>
      </c>
      <c r="F27" s="373" t="s">
        <v>20</v>
      </c>
      <c r="G27" s="373"/>
      <c r="H27" s="373"/>
      <c r="I27" s="373"/>
      <c r="J27" s="373"/>
      <c r="K27" s="417" t="s">
        <v>21</v>
      </c>
      <c r="L27" s="375" t="s">
        <v>224</v>
      </c>
      <c r="M27" s="375"/>
      <c r="N27" s="375"/>
      <c r="O27" s="376" t="s">
        <v>234</v>
      </c>
      <c r="P27" s="376"/>
      <c r="Q27" s="376"/>
      <c r="R27" s="367" t="s">
        <v>234</v>
      </c>
      <c r="S27" s="367"/>
      <c r="T27" s="367"/>
      <c r="U27" s="361" t="s">
        <v>234</v>
      </c>
      <c r="V27" s="361"/>
      <c r="W27" s="361"/>
      <c r="X27" s="415"/>
      <c r="Y27" s="142"/>
      <c r="Z27" s="64"/>
      <c r="AA27" s="64"/>
      <c r="AB27" s="64"/>
      <c r="AC27" s="64"/>
      <c r="AD27" s="64"/>
    </row>
    <row r="28" spans="2:30" ht="36.75" thickBot="1" x14ac:dyDescent="0.25">
      <c r="B28" s="369"/>
      <c r="C28" s="416"/>
      <c r="D28" s="418"/>
      <c r="E28" s="372"/>
      <c r="F28" s="17" t="s">
        <v>74</v>
      </c>
      <c r="G28" s="125" t="s">
        <v>25</v>
      </c>
      <c r="H28" s="17" t="s">
        <v>145</v>
      </c>
      <c r="I28" s="17" t="s">
        <v>27</v>
      </c>
      <c r="J28" s="18" t="s">
        <v>28</v>
      </c>
      <c r="K28" s="417"/>
      <c r="L28" s="230" t="s">
        <v>24</v>
      </c>
      <c r="M28" s="231" t="s">
        <v>25</v>
      </c>
      <c r="N28" s="232" t="s">
        <v>29</v>
      </c>
      <c r="O28" s="233" t="s">
        <v>24</v>
      </c>
      <c r="P28" s="234" t="s">
        <v>25</v>
      </c>
      <c r="Q28" s="235" t="s">
        <v>29</v>
      </c>
      <c r="R28" s="236" t="s">
        <v>24</v>
      </c>
      <c r="S28" s="231" t="s">
        <v>25</v>
      </c>
      <c r="T28" s="232" t="s">
        <v>29</v>
      </c>
      <c r="U28" s="233" t="s">
        <v>24</v>
      </c>
      <c r="V28" s="234" t="s">
        <v>25</v>
      </c>
      <c r="W28" s="258" t="s">
        <v>29</v>
      </c>
      <c r="X28" s="415"/>
      <c r="Y28" s="142"/>
      <c r="Z28" s="64"/>
      <c r="AA28" s="64"/>
      <c r="AB28" s="64"/>
      <c r="AC28" s="64"/>
      <c r="AD28" s="64"/>
    </row>
    <row r="29" spans="2:30" ht="13.5" thickBot="1" x14ac:dyDescent="0.25">
      <c r="B29" s="267"/>
      <c r="C29" s="268" t="s">
        <v>250</v>
      </c>
      <c r="D29" s="269"/>
      <c r="E29" s="270"/>
      <c r="F29" s="270"/>
      <c r="G29" s="270"/>
      <c r="H29" s="270"/>
      <c r="I29" s="270"/>
      <c r="J29" s="270"/>
      <c r="K29" s="271"/>
      <c r="L29" s="270"/>
      <c r="M29" s="270"/>
      <c r="N29" s="271"/>
      <c r="O29" s="270"/>
      <c r="P29" s="270"/>
      <c r="Q29" s="271"/>
      <c r="R29" s="270"/>
      <c r="S29" s="270"/>
      <c r="T29" s="271"/>
      <c r="U29" s="270"/>
      <c r="V29" s="270"/>
      <c r="W29" s="271"/>
      <c r="X29" s="272"/>
    </row>
    <row r="30" spans="2:30" s="104" customFormat="1" ht="20.100000000000001" customHeight="1" x14ac:dyDescent="0.2">
      <c r="B30" s="273">
        <v>8</v>
      </c>
      <c r="C30" s="294" t="s">
        <v>251</v>
      </c>
      <c r="D30" s="107" t="s">
        <v>37</v>
      </c>
      <c r="E30" s="111">
        <f t="shared" ref="E30:E36" si="6">SUM(F30,G30)</f>
        <v>8</v>
      </c>
      <c r="F30" s="276">
        <f t="shared" ref="F30:G36" si="7">SUM(L30,O30,R30,U30)</f>
        <v>0</v>
      </c>
      <c r="G30" s="277">
        <f t="shared" si="7"/>
        <v>8</v>
      </c>
      <c r="H30" s="295"/>
      <c r="I30" s="295"/>
      <c r="J30" s="283"/>
      <c r="K30" s="296">
        <f t="shared" ref="K30:K36" si="8">SUM(N30,Q30,T30,W30)</f>
        <v>1</v>
      </c>
      <c r="L30" s="54"/>
      <c r="M30" s="55"/>
      <c r="N30" s="108"/>
      <c r="O30" s="56"/>
      <c r="P30" s="57"/>
      <c r="Q30" s="106"/>
      <c r="R30" s="59"/>
      <c r="S30" s="55">
        <v>8</v>
      </c>
      <c r="T30" s="108">
        <v>1</v>
      </c>
      <c r="U30" s="297"/>
      <c r="V30" s="285"/>
      <c r="W30" s="298"/>
      <c r="X30" s="347" t="s">
        <v>252</v>
      </c>
      <c r="Y30" s="138"/>
      <c r="Z30" s="1"/>
      <c r="AA30" s="1"/>
      <c r="AB30" s="1"/>
      <c r="AC30" s="1"/>
      <c r="AD30" s="72"/>
    </row>
    <row r="31" spans="2:30" ht="30.95" customHeight="1" x14ac:dyDescent="0.2">
      <c r="B31" s="34">
        <v>9</v>
      </c>
      <c r="C31" s="174" t="s">
        <v>253</v>
      </c>
      <c r="D31" s="100" t="s">
        <v>39</v>
      </c>
      <c r="E31" s="111">
        <f t="shared" si="6"/>
        <v>16</v>
      </c>
      <c r="F31" s="37">
        <f t="shared" si="7"/>
        <v>16</v>
      </c>
      <c r="G31" s="113">
        <f t="shared" si="7"/>
        <v>0</v>
      </c>
      <c r="H31" s="37"/>
      <c r="I31" s="37"/>
      <c r="J31" s="36"/>
      <c r="K31" s="187">
        <f t="shared" si="8"/>
        <v>1</v>
      </c>
      <c r="L31" s="40"/>
      <c r="M31" s="41"/>
      <c r="N31" s="39"/>
      <c r="O31" s="42"/>
      <c r="P31" s="43"/>
      <c r="Q31" s="44"/>
      <c r="R31" s="45">
        <v>16</v>
      </c>
      <c r="S31" s="41"/>
      <c r="T31" s="39">
        <v>1</v>
      </c>
      <c r="U31" s="178"/>
      <c r="V31" s="43"/>
      <c r="W31" s="102"/>
      <c r="X31" s="206" t="s">
        <v>254</v>
      </c>
      <c r="Y31" s="138"/>
      <c r="Z31" s="1"/>
      <c r="AA31" s="1"/>
      <c r="AB31" s="1"/>
      <c r="AC31" s="1"/>
      <c r="AD31" s="1"/>
    </row>
    <row r="32" spans="2:30" ht="20.100000000000001" customHeight="1" x14ac:dyDescent="0.2">
      <c r="B32" s="34">
        <v>10</v>
      </c>
      <c r="C32" s="175" t="s">
        <v>255</v>
      </c>
      <c r="D32" s="112" t="s">
        <v>37</v>
      </c>
      <c r="E32" s="34">
        <f t="shared" si="6"/>
        <v>16</v>
      </c>
      <c r="F32" s="37">
        <f t="shared" si="7"/>
        <v>0</v>
      </c>
      <c r="G32" s="113">
        <f t="shared" si="7"/>
        <v>16</v>
      </c>
      <c r="H32" s="37"/>
      <c r="I32" s="37"/>
      <c r="J32" s="36"/>
      <c r="K32" s="188">
        <f>SUM(N32,Q32,T32,W32)</f>
        <v>2</v>
      </c>
      <c r="L32" s="40"/>
      <c r="M32" s="41"/>
      <c r="N32" s="114"/>
      <c r="O32" s="42"/>
      <c r="P32" s="43"/>
      <c r="Q32" s="116"/>
      <c r="R32" s="45"/>
      <c r="S32" s="41">
        <v>16</v>
      </c>
      <c r="T32" s="114">
        <v>2</v>
      </c>
      <c r="U32" s="178"/>
      <c r="V32" s="43"/>
      <c r="W32" s="39"/>
      <c r="X32" s="205" t="s">
        <v>256</v>
      </c>
      <c r="Y32" s="138"/>
      <c r="Z32" s="1"/>
      <c r="AA32" s="1"/>
      <c r="AB32" s="1"/>
      <c r="AC32" s="1"/>
      <c r="AD32" s="1"/>
    </row>
    <row r="33" spans="1:69" ht="32.1" customHeight="1" x14ac:dyDescent="0.2">
      <c r="B33" s="34">
        <v>11</v>
      </c>
      <c r="C33" s="174" t="s">
        <v>257</v>
      </c>
      <c r="D33" s="100" t="s">
        <v>103</v>
      </c>
      <c r="E33" s="34">
        <f t="shared" si="6"/>
        <v>32</v>
      </c>
      <c r="F33" s="37">
        <f t="shared" si="7"/>
        <v>0</v>
      </c>
      <c r="G33" s="113">
        <f t="shared" si="7"/>
        <v>32</v>
      </c>
      <c r="H33" s="37"/>
      <c r="I33" s="37"/>
      <c r="J33" s="36"/>
      <c r="K33" s="188">
        <f t="shared" si="8"/>
        <v>4</v>
      </c>
      <c r="L33" s="40"/>
      <c r="M33" s="41"/>
      <c r="N33" s="39"/>
      <c r="O33" s="42"/>
      <c r="P33" s="43"/>
      <c r="Q33" s="44"/>
      <c r="R33" s="45"/>
      <c r="S33" s="41">
        <v>32</v>
      </c>
      <c r="T33" s="102">
        <v>4</v>
      </c>
      <c r="U33" s="178"/>
      <c r="V33" s="43"/>
      <c r="W33" s="39"/>
      <c r="X33" s="206" t="s">
        <v>258</v>
      </c>
      <c r="Y33" s="138"/>
      <c r="Z33" s="1"/>
      <c r="AA33" s="1"/>
      <c r="AB33" s="1"/>
      <c r="AC33" s="1"/>
      <c r="AD33" s="1"/>
    </row>
    <row r="34" spans="1:69" ht="36.950000000000003" customHeight="1" x14ac:dyDescent="0.2">
      <c r="B34" s="34">
        <v>12</v>
      </c>
      <c r="C34" s="189" t="s">
        <v>324</v>
      </c>
      <c r="D34" s="112" t="s">
        <v>259</v>
      </c>
      <c r="E34" s="34">
        <f t="shared" si="6"/>
        <v>60</v>
      </c>
      <c r="F34" s="37">
        <f t="shared" si="7"/>
        <v>0</v>
      </c>
      <c r="G34" s="113">
        <f t="shared" si="7"/>
        <v>60</v>
      </c>
      <c r="H34" s="74"/>
      <c r="I34" s="74"/>
      <c r="J34" s="46"/>
      <c r="K34" s="188">
        <f t="shared" si="8"/>
        <v>6</v>
      </c>
      <c r="L34" s="40"/>
      <c r="M34" s="41">
        <v>32</v>
      </c>
      <c r="N34" s="114">
        <v>3</v>
      </c>
      <c r="O34" s="42"/>
      <c r="P34" s="43">
        <v>28</v>
      </c>
      <c r="Q34" s="116">
        <v>3</v>
      </c>
      <c r="R34" s="45"/>
      <c r="S34" s="41"/>
      <c r="T34" s="115"/>
      <c r="U34" s="179"/>
      <c r="V34" s="69"/>
      <c r="W34" s="39"/>
      <c r="X34" s="206" t="s">
        <v>260</v>
      </c>
      <c r="Y34" s="138"/>
      <c r="Z34" s="1"/>
      <c r="AA34" s="1"/>
      <c r="AB34" s="72"/>
      <c r="AC34" s="1"/>
      <c r="AD34" s="1"/>
    </row>
    <row r="35" spans="1:69" ht="27.75" customHeight="1" x14ac:dyDescent="0.2">
      <c r="B35" s="34">
        <v>13</v>
      </c>
      <c r="C35" s="189" t="s">
        <v>261</v>
      </c>
      <c r="D35" s="100" t="s">
        <v>44</v>
      </c>
      <c r="E35" s="34">
        <f t="shared" si="6"/>
        <v>30</v>
      </c>
      <c r="F35" s="37">
        <f t="shared" si="7"/>
        <v>30</v>
      </c>
      <c r="G35" s="113">
        <f t="shared" si="7"/>
        <v>0</v>
      </c>
      <c r="H35" s="37"/>
      <c r="I35" s="37"/>
      <c r="J35" s="36"/>
      <c r="K35" s="188">
        <f t="shared" si="8"/>
        <v>2</v>
      </c>
      <c r="L35" s="40">
        <v>16</v>
      </c>
      <c r="M35" s="41"/>
      <c r="N35" s="39">
        <v>1</v>
      </c>
      <c r="O35" s="42">
        <v>14</v>
      </c>
      <c r="P35" s="43"/>
      <c r="Q35" s="44">
        <v>1</v>
      </c>
      <c r="R35" s="45"/>
      <c r="S35" s="41"/>
      <c r="T35" s="39"/>
      <c r="U35" s="178"/>
      <c r="V35" s="43"/>
      <c r="W35" s="39"/>
      <c r="X35" s="206" t="s">
        <v>262</v>
      </c>
      <c r="Y35" s="138"/>
      <c r="Z35" s="1"/>
      <c r="AA35" s="1"/>
      <c r="AB35" s="1"/>
      <c r="AC35" s="1"/>
      <c r="AD35" s="1"/>
    </row>
    <row r="36" spans="1:69" ht="27.75" customHeight="1" thickBot="1" x14ac:dyDescent="0.25">
      <c r="B36" s="91">
        <v>14</v>
      </c>
      <c r="C36" s="174" t="s">
        <v>263</v>
      </c>
      <c r="D36" s="107" t="s">
        <v>37</v>
      </c>
      <c r="E36" s="111">
        <f t="shared" si="6"/>
        <v>16</v>
      </c>
      <c r="F36" s="37">
        <f t="shared" si="7"/>
        <v>16</v>
      </c>
      <c r="G36" s="113">
        <f t="shared" si="7"/>
        <v>0</v>
      </c>
      <c r="H36" s="37"/>
      <c r="I36" s="37"/>
      <c r="J36" s="36"/>
      <c r="K36" s="188">
        <f t="shared" si="8"/>
        <v>1</v>
      </c>
      <c r="L36" s="40">
        <v>16</v>
      </c>
      <c r="M36" s="41"/>
      <c r="N36" s="114">
        <v>1</v>
      </c>
      <c r="O36" s="42"/>
      <c r="P36" s="43"/>
      <c r="Q36" s="116"/>
      <c r="R36" s="59"/>
      <c r="S36" s="55"/>
      <c r="T36" s="108"/>
      <c r="U36" s="178"/>
      <c r="V36" s="43"/>
      <c r="W36" s="39"/>
      <c r="X36" s="205" t="s">
        <v>264</v>
      </c>
      <c r="Y36" s="138"/>
      <c r="Z36" s="1"/>
      <c r="AA36" s="1"/>
      <c r="AB36" s="1"/>
      <c r="AC36" s="1"/>
      <c r="AD36" s="1"/>
    </row>
    <row r="37" spans="1:69" ht="21.95" customHeight="1" thickBot="1" x14ac:dyDescent="0.25">
      <c r="B37" s="267"/>
      <c r="C37" s="268" t="s">
        <v>265</v>
      </c>
      <c r="D37" s="269"/>
      <c r="E37" s="270"/>
      <c r="F37" s="270"/>
      <c r="G37" s="270"/>
      <c r="H37" s="270"/>
      <c r="I37" s="270"/>
      <c r="J37" s="270"/>
      <c r="K37" s="271"/>
      <c r="L37" s="270"/>
      <c r="M37" s="270"/>
      <c r="N37" s="271"/>
      <c r="O37" s="270"/>
      <c r="P37" s="270"/>
      <c r="Q37" s="271"/>
      <c r="R37" s="270"/>
      <c r="S37" s="270"/>
      <c r="T37" s="271"/>
      <c r="U37" s="270"/>
      <c r="V37" s="270"/>
      <c r="W37" s="271"/>
      <c r="X37" s="272"/>
      <c r="Y37" s="138"/>
      <c r="Z37" s="1"/>
      <c r="AA37" s="1"/>
      <c r="AB37" s="1"/>
      <c r="AC37" s="1"/>
      <c r="AD37" s="1"/>
    </row>
    <row r="38" spans="1:69" ht="21.95" customHeight="1" x14ac:dyDescent="0.2">
      <c r="B38" s="34">
        <v>15</v>
      </c>
      <c r="C38" s="127" t="s">
        <v>266</v>
      </c>
      <c r="D38" s="332" t="s">
        <v>37</v>
      </c>
      <c r="E38" s="111">
        <f t="shared" ref="E38:E42" si="9">SUM(F38,G38)</f>
        <v>14</v>
      </c>
      <c r="F38" s="37">
        <f t="shared" ref="F38:G42" si="10">SUM(L38,O38,R38,U38)</f>
        <v>0</v>
      </c>
      <c r="G38" s="113">
        <f t="shared" si="10"/>
        <v>14</v>
      </c>
      <c r="H38" s="37"/>
      <c r="I38" s="37"/>
      <c r="J38" s="38"/>
      <c r="K38" s="102">
        <f t="shared" ref="K38:K42" si="11">SUM(N38,Q38,T38,W38)</f>
        <v>2</v>
      </c>
      <c r="L38" s="54"/>
      <c r="M38" s="55"/>
      <c r="N38" s="108"/>
      <c r="O38" s="56"/>
      <c r="P38" s="57">
        <v>14</v>
      </c>
      <c r="Q38" s="106">
        <v>2</v>
      </c>
      <c r="R38" s="59"/>
      <c r="S38" s="55"/>
      <c r="T38" s="108"/>
      <c r="U38" s="56"/>
      <c r="V38" s="57"/>
      <c r="W38" s="60"/>
      <c r="X38" s="207" t="s">
        <v>267</v>
      </c>
      <c r="Y38" s="138"/>
      <c r="Z38" s="1"/>
      <c r="AA38" s="1"/>
      <c r="AB38" s="1"/>
      <c r="AC38" s="1"/>
      <c r="AD38" s="1"/>
    </row>
    <row r="39" spans="1:69" ht="24" customHeight="1" x14ac:dyDescent="0.2">
      <c r="B39" s="34">
        <v>16</v>
      </c>
      <c r="C39" s="130" t="s">
        <v>268</v>
      </c>
      <c r="D39" s="333" t="s">
        <v>37</v>
      </c>
      <c r="E39" s="111">
        <f t="shared" si="9"/>
        <v>14</v>
      </c>
      <c r="F39" s="37">
        <f t="shared" si="10"/>
        <v>0</v>
      </c>
      <c r="G39" s="113">
        <f t="shared" si="10"/>
        <v>14</v>
      </c>
      <c r="H39" s="37"/>
      <c r="I39" s="37"/>
      <c r="J39" s="38"/>
      <c r="K39" s="102">
        <f t="shared" si="11"/>
        <v>1</v>
      </c>
      <c r="L39" s="40"/>
      <c r="M39" s="41"/>
      <c r="N39" s="39"/>
      <c r="O39" s="42"/>
      <c r="P39" s="43"/>
      <c r="Q39" s="44"/>
      <c r="R39" s="45"/>
      <c r="S39" s="41"/>
      <c r="T39" s="39"/>
      <c r="U39" s="42"/>
      <c r="V39" s="43">
        <v>14</v>
      </c>
      <c r="W39" s="101">
        <v>1</v>
      </c>
      <c r="X39" s="208" t="s">
        <v>269</v>
      </c>
      <c r="Y39" s="138"/>
      <c r="Z39" s="1"/>
      <c r="AA39" s="1"/>
      <c r="AB39" s="1"/>
      <c r="AC39" s="1"/>
      <c r="AD39" s="1"/>
    </row>
    <row r="40" spans="1:69" s="109" customFormat="1" ht="27.75" customHeight="1" x14ac:dyDescent="0.2">
      <c r="A40"/>
      <c r="B40" s="111">
        <v>17</v>
      </c>
      <c r="C40" s="130" t="s">
        <v>270</v>
      </c>
      <c r="D40" s="38" t="s">
        <v>37</v>
      </c>
      <c r="E40" s="34">
        <f t="shared" si="9"/>
        <v>14</v>
      </c>
      <c r="F40" s="37">
        <f t="shared" si="10"/>
        <v>14</v>
      </c>
      <c r="G40" s="113">
        <f t="shared" si="10"/>
        <v>0</v>
      </c>
      <c r="H40" s="113"/>
      <c r="I40" s="113"/>
      <c r="J40" s="115"/>
      <c r="K40" s="114">
        <f t="shared" si="11"/>
        <v>2</v>
      </c>
      <c r="L40" s="40"/>
      <c r="M40" s="41"/>
      <c r="N40" s="114"/>
      <c r="O40" s="42">
        <v>14</v>
      </c>
      <c r="P40" s="43"/>
      <c r="Q40" s="116">
        <v>2</v>
      </c>
      <c r="R40" s="45"/>
      <c r="S40" s="41"/>
      <c r="T40" s="114"/>
      <c r="U40" s="42"/>
      <c r="V40" s="43"/>
      <c r="W40" s="117"/>
      <c r="X40" s="207" t="s">
        <v>269</v>
      </c>
      <c r="Y40" s="138"/>
      <c r="Z40" s="1"/>
      <c r="AA40" s="1"/>
      <c r="AB40" s="1"/>
      <c r="AC40" s="1"/>
      <c r="AD40" s="1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</row>
    <row r="41" spans="1:69" ht="27.75" customHeight="1" x14ac:dyDescent="0.2">
      <c r="B41" s="34">
        <v>18</v>
      </c>
      <c r="C41" s="130" t="s">
        <v>271</v>
      </c>
      <c r="D41" s="333" t="s">
        <v>37</v>
      </c>
      <c r="E41" s="34">
        <f t="shared" si="9"/>
        <v>16</v>
      </c>
      <c r="F41" s="37">
        <f t="shared" si="10"/>
        <v>16</v>
      </c>
      <c r="G41" s="113">
        <f t="shared" si="10"/>
        <v>0</v>
      </c>
      <c r="H41" s="37"/>
      <c r="I41" s="37"/>
      <c r="J41" s="38"/>
      <c r="K41" s="114">
        <f t="shared" si="11"/>
        <v>1</v>
      </c>
      <c r="L41" s="40"/>
      <c r="M41" s="41"/>
      <c r="N41" s="39"/>
      <c r="O41" s="42"/>
      <c r="P41" s="43"/>
      <c r="Q41" s="44"/>
      <c r="R41" s="45">
        <v>16</v>
      </c>
      <c r="S41" s="41"/>
      <c r="T41" s="102">
        <v>1</v>
      </c>
      <c r="U41" s="42"/>
      <c r="V41" s="43"/>
      <c r="W41" s="46"/>
      <c r="X41" s="207" t="s">
        <v>272</v>
      </c>
      <c r="Y41" s="138"/>
      <c r="Z41" s="1"/>
      <c r="AA41" s="1"/>
      <c r="AB41" s="1"/>
      <c r="AC41" s="1"/>
      <c r="AD41" s="1"/>
    </row>
    <row r="42" spans="1:69" s="104" customFormat="1" ht="27.75" customHeight="1" thickBot="1" x14ac:dyDescent="0.25">
      <c r="B42" s="111">
        <v>19</v>
      </c>
      <c r="C42" s="130" t="s">
        <v>163</v>
      </c>
      <c r="D42" s="95" t="s">
        <v>37</v>
      </c>
      <c r="E42" s="34">
        <f t="shared" si="9"/>
        <v>16</v>
      </c>
      <c r="F42" s="37">
        <f t="shared" si="10"/>
        <v>16</v>
      </c>
      <c r="G42" s="113">
        <f t="shared" si="10"/>
        <v>0</v>
      </c>
      <c r="H42" s="113"/>
      <c r="I42" s="113"/>
      <c r="J42" s="115"/>
      <c r="K42" s="114">
        <f t="shared" si="11"/>
        <v>1</v>
      </c>
      <c r="L42" s="40">
        <v>16</v>
      </c>
      <c r="M42" s="41"/>
      <c r="N42" s="114">
        <v>1</v>
      </c>
      <c r="O42" s="42"/>
      <c r="P42" s="43"/>
      <c r="Q42" s="116"/>
      <c r="R42" s="45"/>
      <c r="S42" s="41"/>
      <c r="T42" s="115"/>
      <c r="U42" s="42"/>
      <c r="V42" s="43"/>
      <c r="W42" s="118"/>
      <c r="X42" s="207" t="s">
        <v>273</v>
      </c>
      <c r="Y42" s="138"/>
      <c r="Z42" s="72"/>
      <c r="AA42" s="72"/>
      <c r="AB42" s="72"/>
      <c r="AC42" s="72"/>
      <c r="AD42" s="72"/>
    </row>
    <row r="43" spans="1:69" ht="17.100000000000001" customHeight="1" thickBot="1" x14ac:dyDescent="0.25">
      <c r="B43" s="267"/>
      <c r="C43" s="268" t="s">
        <v>274</v>
      </c>
      <c r="D43" s="269"/>
      <c r="E43" s="270"/>
      <c r="F43" s="270"/>
      <c r="G43" s="270"/>
      <c r="H43" s="270"/>
      <c r="I43" s="270"/>
      <c r="J43" s="270"/>
      <c r="K43" s="271"/>
      <c r="L43" s="270"/>
      <c r="M43" s="270"/>
      <c r="N43" s="271"/>
      <c r="O43" s="270"/>
      <c r="P43" s="270"/>
      <c r="Q43" s="271"/>
      <c r="R43" s="270"/>
      <c r="S43" s="270"/>
      <c r="T43" s="271"/>
      <c r="U43" s="270"/>
      <c r="V43" s="270"/>
      <c r="W43" s="271"/>
      <c r="X43" s="272"/>
      <c r="Y43" s="138"/>
      <c r="Z43" s="1"/>
      <c r="AA43" s="1"/>
      <c r="AB43" s="1"/>
      <c r="AC43" s="1"/>
      <c r="AD43" s="1"/>
    </row>
    <row r="44" spans="1:69" ht="20.100000000000001" customHeight="1" x14ac:dyDescent="0.2">
      <c r="B44" s="34">
        <v>20</v>
      </c>
      <c r="C44" s="130" t="s">
        <v>162</v>
      </c>
      <c r="D44" s="332" t="s">
        <v>37</v>
      </c>
      <c r="E44" s="111">
        <f>SUM(F44,G44)</f>
        <v>14</v>
      </c>
      <c r="F44" s="37">
        <f t="shared" ref="F44:G47" si="12">SUM(L44,O44,R44,U44)</f>
        <v>14</v>
      </c>
      <c r="G44" s="113">
        <f t="shared" si="12"/>
        <v>0</v>
      </c>
      <c r="H44" s="74"/>
      <c r="I44" s="74"/>
      <c r="J44" s="39"/>
      <c r="K44" s="102">
        <f>SUM(N44,Q44,T44,W44)</f>
        <v>2</v>
      </c>
      <c r="L44" s="40"/>
      <c r="M44" s="41"/>
      <c r="N44" s="39"/>
      <c r="O44" s="42"/>
      <c r="P44" s="43"/>
      <c r="Q44" s="44"/>
      <c r="R44" s="45"/>
      <c r="S44" s="41"/>
      <c r="T44" s="102"/>
      <c r="U44" s="42">
        <v>14</v>
      </c>
      <c r="V44" s="43"/>
      <c r="W44" s="46">
        <v>2</v>
      </c>
      <c r="X44" s="207" t="s">
        <v>325</v>
      </c>
      <c r="Y44" s="138"/>
      <c r="Z44" s="1"/>
      <c r="AA44" s="1"/>
      <c r="AB44" s="1"/>
      <c r="AC44" s="1"/>
      <c r="AD44" s="1"/>
    </row>
    <row r="45" spans="1:69" ht="17.100000000000001" customHeight="1" x14ac:dyDescent="0.2">
      <c r="B45" s="129">
        <v>21</v>
      </c>
      <c r="C45" s="130" t="s">
        <v>275</v>
      </c>
      <c r="D45" s="38" t="s">
        <v>37</v>
      </c>
      <c r="E45" s="111">
        <f>SUM(F45,G45)</f>
        <v>14</v>
      </c>
      <c r="F45" s="37">
        <f t="shared" si="12"/>
        <v>14</v>
      </c>
      <c r="G45" s="113">
        <f t="shared" si="12"/>
        <v>0</v>
      </c>
      <c r="H45" s="74"/>
      <c r="I45" s="74"/>
      <c r="J45" s="39"/>
      <c r="K45" s="102">
        <v>1</v>
      </c>
      <c r="L45" s="40"/>
      <c r="M45" s="41"/>
      <c r="N45" s="39"/>
      <c r="O45" s="42"/>
      <c r="P45" s="43"/>
      <c r="Q45" s="44"/>
      <c r="R45" s="45">
        <v>14</v>
      </c>
      <c r="S45" s="41"/>
      <c r="T45" s="102">
        <v>1</v>
      </c>
      <c r="U45" s="42"/>
      <c r="V45" s="43"/>
      <c r="W45" s="46"/>
      <c r="X45" s="207" t="s">
        <v>276</v>
      </c>
      <c r="Y45" s="138"/>
      <c r="Z45" s="1"/>
      <c r="AA45" s="1"/>
      <c r="AB45" s="1"/>
      <c r="AC45" s="1"/>
      <c r="AD45" s="1"/>
    </row>
    <row r="46" spans="1:69" ht="17.100000000000001" customHeight="1" x14ac:dyDescent="0.2">
      <c r="B46" s="34">
        <v>22</v>
      </c>
      <c r="C46" s="174" t="s">
        <v>277</v>
      </c>
      <c r="D46" s="100" t="s">
        <v>37</v>
      </c>
      <c r="E46" s="339">
        <v>15</v>
      </c>
      <c r="F46" s="37">
        <v>14</v>
      </c>
      <c r="G46" s="152">
        <v>0</v>
      </c>
      <c r="H46" s="338"/>
      <c r="I46" s="338"/>
      <c r="J46" s="53"/>
      <c r="K46" s="108"/>
      <c r="L46" s="54"/>
      <c r="M46" s="150"/>
      <c r="N46" s="121"/>
      <c r="O46" s="56"/>
      <c r="P46" s="57">
        <v>14</v>
      </c>
      <c r="Q46" s="120">
        <v>1</v>
      </c>
      <c r="R46" s="340"/>
      <c r="S46" s="341"/>
      <c r="T46" s="342"/>
      <c r="U46" s="343"/>
      <c r="V46" s="344"/>
      <c r="W46" s="345"/>
      <c r="X46" s="346" t="s">
        <v>278</v>
      </c>
      <c r="Y46" s="138"/>
      <c r="Z46" s="1"/>
      <c r="AA46" s="1"/>
      <c r="AB46" s="1"/>
      <c r="AC46" s="1"/>
      <c r="AD46" s="1"/>
    </row>
    <row r="47" spans="1:69" ht="21" customHeight="1" thickBot="1" x14ac:dyDescent="0.25">
      <c r="B47" s="91">
        <v>22</v>
      </c>
      <c r="C47" s="133" t="s">
        <v>279</v>
      </c>
      <c r="D47" s="334" t="s">
        <v>37</v>
      </c>
      <c r="E47" s="91">
        <f>SUM(F47,G47)</f>
        <v>7</v>
      </c>
      <c r="F47" s="94">
        <f t="shared" si="12"/>
        <v>7</v>
      </c>
      <c r="G47" s="158">
        <f t="shared" si="12"/>
        <v>0</v>
      </c>
      <c r="H47" s="158"/>
      <c r="I47" s="158"/>
      <c r="J47" s="200"/>
      <c r="K47" s="170">
        <f>SUM(N47,Q47,T47,W47)</f>
        <v>1</v>
      </c>
      <c r="L47" s="171"/>
      <c r="M47" s="160"/>
      <c r="N47" s="172"/>
      <c r="O47" s="161">
        <v>7</v>
      </c>
      <c r="P47" s="162"/>
      <c r="Q47" s="177">
        <v>1</v>
      </c>
      <c r="R47" s="163"/>
      <c r="S47" s="164"/>
      <c r="T47" s="172"/>
      <c r="U47" s="185"/>
      <c r="V47" s="162"/>
      <c r="W47" s="172"/>
      <c r="X47" s="210" t="s">
        <v>280</v>
      </c>
      <c r="Y47" s="138"/>
      <c r="Z47" s="1"/>
      <c r="AA47" s="1"/>
      <c r="AB47" s="1"/>
      <c r="AC47" s="1"/>
      <c r="AD47" s="1"/>
    </row>
    <row r="48" spans="1:69" ht="21.95" customHeight="1" thickBot="1" x14ac:dyDescent="0.25">
      <c r="B48" s="412" t="s">
        <v>70</v>
      </c>
      <c r="C48" s="412"/>
      <c r="D48" s="183"/>
      <c r="E48" s="291">
        <f>SUM(E30:E47)</f>
        <v>302</v>
      </c>
      <c r="F48" s="291">
        <f>SUM(F30:F47)</f>
        <v>157</v>
      </c>
      <c r="G48" s="291">
        <f>SUM(G30:G47)</f>
        <v>144</v>
      </c>
      <c r="H48" s="291">
        <f>SUM(H15:H42)</f>
        <v>0</v>
      </c>
      <c r="I48" s="291">
        <f>SUM(I15:I42)</f>
        <v>0</v>
      </c>
      <c r="J48" s="291">
        <f>SUM(J15:J42)</f>
        <v>0</v>
      </c>
      <c r="K48" s="292">
        <f t="shared" ref="K48:W48" si="13">SUM(K30:K47)</f>
        <v>28</v>
      </c>
      <c r="L48" s="241">
        <f t="shared" si="13"/>
        <v>48</v>
      </c>
      <c r="M48" s="242">
        <f t="shared" si="13"/>
        <v>32</v>
      </c>
      <c r="N48" s="243">
        <f t="shared" si="13"/>
        <v>6</v>
      </c>
      <c r="O48" s="244">
        <f t="shared" si="13"/>
        <v>35</v>
      </c>
      <c r="P48" s="244">
        <f t="shared" si="13"/>
        <v>56</v>
      </c>
      <c r="Q48" s="246">
        <f t="shared" si="13"/>
        <v>10</v>
      </c>
      <c r="R48" s="247">
        <f t="shared" si="13"/>
        <v>46</v>
      </c>
      <c r="S48" s="242">
        <f t="shared" si="13"/>
        <v>56</v>
      </c>
      <c r="T48" s="243">
        <f t="shared" si="13"/>
        <v>10</v>
      </c>
      <c r="U48" s="293">
        <f t="shared" si="13"/>
        <v>14</v>
      </c>
      <c r="V48" s="244">
        <f t="shared" si="13"/>
        <v>14</v>
      </c>
      <c r="W48" s="243">
        <f t="shared" si="13"/>
        <v>3</v>
      </c>
      <c r="X48" s="210"/>
      <c r="Y48" s="142"/>
      <c r="Z48" s="64"/>
      <c r="AA48" s="64"/>
      <c r="AB48" s="64"/>
      <c r="AC48" s="64"/>
      <c r="AD48" s="64"/>
    </row>
    <row r="49" spans="1:69" x14ac:dyDescent="0.2">
      <c r="B49" s="190"/>
      <c r="C49" s="191"/>
      <c r="D49" s="192"/>
      <c r="E49" s="192"/>
      <c r="F49" s="192"/>
      <c r="G49" s="193"/>
      <c r="H49" s="192"/>
      <c r="I49" s="192"/>
      <c r="J49" s="192"/>
      <c r="K49" s="194"/>
      <c r="L49" s="192"/>
      <c r="M49" s="192"/>
      <c r="N49" s="195"/>
      <c r="O49" s="192"/>
      <c r="P49" s="192"/>
      <c r="Q49" s="195"/>
      <c r="R49" s="192"/>
      <c r="S49" s="192"/>
      <c r="T49" s="195"/>
      <c r="U49" s="192"/>
      <c r="V49" s="192"/>
      <c r="W49" s="195"/>
      <c r="X49" s="211"/>
      <c r="Y49" s="142"/>
      <c r="Z49" s="64"/>
      <c r="AA49" s="64"/>
      <c r="AB49" s="64"/>
      <c r="AC49" s="64"/>
      <c r="AD49" s="64"/>
    </row>
    <row r="50" spans="1:69" x14ac:dyDescent="0.2">
      <c r="B50" s="65"/>
      <c r="C50" s="134"/>
      <c r="D50" s="66"/>
      <c r="E50" s="66"/>
      <c r="F50" s="66"/>
      <c r="G50" s="126"/>
      <c r="H50" s="66"/>
      <c r="I50" s="66"/>
      <c r="J50" s="66"/>
      <c r="K50" s="124"/>
      <c r="L50" s="66"/>
      <c r="M50" s="66"/>
      <c r="N50" s="67"/>
      <c r="O50" s="66"/>
      <c r="P50" s="66"/>
      <c r="Q50" s="67"/>
      <c r="R50" s="66"/>
      <c r="S50" s="66"/>
      <c r="T50" s="67"/>
      <c r="U50" s="66"/>
      <c r="V50" s="66"/>
      <c r="W50" s="67"/>
      <c r="X50" s="1"/>
      <c r="Y50" s="142"/>
      <c r="Z50" s="64"/>
      <c r="AA50" s="64"/>
      <c r="AB50" s="64"/>
      <c r="AC50" s="64"/>
      <c r="AD50" s="64"/>
    </row>
    <row r="51" spans="1:69" ht="21.95" customHeight="1" thickBot="1" x14ac:dyDescent="0.25">
      <c r="B51" s="65"/>
      <c r="C51" s="134"/>
      <c r="D51" s="66"/>
      <c r="E51" s="66"/>
      <c r="F51" s="66"/>
      <c r="G51" s="126"/>
      <c r="H51" s="66"/>
      <c r="I51" s="66"/>
      <c r="J51" s="66"/>
      <c r="K51" s="124"/>
      <c r="L51" s="66"/>
      <c r="M51" s="66"/>
      <c r="N51" s="67"/>
      <c r="O51" s="66"/>
      <c r="P51" s="66"/>
      <c r="Q51" s="67"/>
      <c r="R51" s="66"/>
      <c r="S51" s="66"/>
      <c r="T51" s="67"/>
      <c r="U51" s="66"/>
      <c r="V51" s="66"/>
      <c r="W51" s="67"/>
      <c r="X51" s="1"/>
      <c r="Y51" s="142"/>
      <c r="Z51" s="64"/>
      <c r="AA51" s="64"/>
      <c r="AB51" s="64"/>
      <c r="AC51" s="64"/>
      <c r="AD51" s="64"/>
    </row>
    <row r="52" spans="1:69" ht="12.75" customHeight="1" thickBot="1" x14ac:dyDescent="0.25">
      <c r="B52" s="384" t="s">
        <v>71</v>
      </c>
      <c r="C52" s="385" t="s">
        <v>72</v>
      </c>
      <c r="D52" s="385"/>
      <c r="E52" s="385"/>
      <c r="F52" s="385"/>
      <c r="G52" s="385"/>
      <c r="H52" s="385"/>
      <c r="I52" s="385"/>
      <c r="J52" s="385"/>
      <c r="K52" s="385"/>
      <c r="L52" s="386" t="s">
        <v>7</v>
      </c>
      <c r="M52" s="386"/>
      <c r="N52" s="386"/>
      <c r="O52" s="386"/>
      <c r="P52" s="386"/>
      <c r="Q52" s="386"/>
      <c r="R52" s="381" t="s">
        <v>8</v>
      </c>
      <c r="S52" s="381"/>
      <c r="T52" s="381"/>
      <c r="U52" s="381"/>
      <c r="V52" s="381"/>
      <c r="W52" s="381"/>
      <c r="X52" s="415" t="s">
        <v>232</v>
      </c>
      <c r="Y52" s="138"/>
      <c r="Z52" s="1"/>
      <c r="AA52" s="1"/>
      <c r="AB52" s="1"/>
      <c r="AC52" s="1"/>
      <c r="AD52" s="1"/>
    </row>
    <row r="53" spans="1:69" ht="13.5" customHeight="1" thickBot="1" x14ac:dyDescent="0.25">
      <c r="B53" s="384"/>
      <c r="C53" s="385"/>
      <c r="D53" s="385"/>
      <c r="E53" s="385"/>
      <c r="F53" s="385"/>
      <c r="G53" s="385"/>
      <c r="H53" s="385"/>
      <c r="I53" s="385"/>
      <c r="J53" s="385"/>
      <c r="K53" s="385"/>
      <c r="L53" s="387" t="s">
        <v>10</v>
      </c>
      <c r="M53" s="387"/>
      <c r="N53" s="387"/>
      <c r="O53" s="388" t="s">
        <v>11</v>
      </c>
      <c r="P53" s="388"/>
      <c r="Q53" s="388"/>
      <c r="R53" s="389" t="s">
        <v>12</v>
      </c>
      <c r="S53" s="389"/>
      <c r="T53" s="389"/>
      <c r="U53" s="390" t="s">
        <v>13</v>
      </c>
      <c r="V53" s="390"/>
      <c r="W53" s="390"/>
      <c r="X53" s="415"/>
      <c r="Y53" s="138"/>
      <c r="Z53" s="138"/>
      <c r="AA53" s="1"/>
      <c r="AB53" s="1"/>
      <c r="AC53" s="1"/>
      <c r="AD53" s="1"/>
    </row>
    <row r="54" spans="1:69" ht="13.5" customHeight="1" thickBot="1" x14ac:dyDescent="0.25">
      <c r="B54" s="369" t="s">
        <v>16</v>
      </c>
      <c r="C54" s="416" t="s">
        <v>73</v>
      </c>
      <c r="D54" s="418" t="s">
        <v>233</v>
      </c>
      <c r="E54" s="372" t="s">
        <v>19</v>
      </c>
      <c r="F54" s="373" t="s">
        <v>20</v>
      </c>
      <c r="G54" s="373"/>
      <c r="H54" s="373"/>
      <c r="I54" s="373"/>
      <c r="J54" s="373"/>
      <c r="K54" s="417" t="s">
        <v>21</v>
      </c>
      <c r="L54" s="375" t="s">
        <v>224</v>
      </c>
      <c r="M54" s="375"/>
      <c r="N54" s="375"/>
      <c r="O54" s="376" t="s">
        <v>224</v>
      </c>
      <c r="P54" s="376"/>
      <c r="Q54" s="376"/>
      <c r="R54" s="360" t="s">
        <v>224</v>
      </c>
      <c r="S54" s="360"/>
      <c r="T54" s="360"/>
      <c r="U54" s="361" t="s">
        <v>224</v>
      </c>
      <c r="V54" s="361"/>
      <c r="W54" s="361"/>
      <c r="X54" s="415"/>
      <c r="Y54" s="138"/>
      <c r="Z54" s="1"/>
      <c r="AA54" s="1"/>
      <c r="AB54" s="1"/>
      <c r="AC54" s="1"/>
      <c r="AD54" s="1"/>
    </row>
    <row r="55" spans="1:69" ht="36.75" thickBot="1" x14ac:dyDescent="0.25">
      <c r="B55" s="369"/>
      <c r="C55" s="416"/>
      <c r="D55" s="418"/>
      <c r="E55" s="372"/>
      <c r="F55" s="17" t="s">
        <v>74</v>
      </c>
      <c r="G55" s="125" t="s">
        <v>25</v>
      </c>
      <c r="H55" s="17" t="s">
        <v>145</v>
      </c>
      <c r="I55" s="17" t="s">
        <v>27</v>
      </c>
      <c r="J55" s="18" t="s">
        <v>28</v>
      </c>
      <c r="K55" s="417"/>
      <c r="L55" s="230" t="s">
        <v>24</v>
      </c>
      <c r="M55" s="231" t="s">
        <v>25</v>
      </c>
      <c r="N55" s="232" t="s">
        <v>29</v>
      </c>
      <c r="O55" s="233" t="s">
        <v>24</v>
      </c>
      <c r="P55" s="234" t="s">
        <v>25</v>
      </c>
      <c r="Q55" s="235" t="s">
        <v>29</v>
      </c>
      <c r="R55" s="230" t="s">
        <v>24</v>
      </c>
      <c r="S55" s="231" t="s">
        <v>25</v>
      </c>
      <c r="T55" s="232" t="s">
        <v>29</v>
      </c>
      <c r="U55" s="233" t="s">
        <v>24</v>
      </c>
      <c r="V55" s="234" t="s">
        <v>25</v>
      </c>
      <c r="W55" s="258" t="s">
        <v>29</v>
      </c>
      <c r="X55" s="415"/>
      <c r="Y55" s="141"/>
      <c r="Z55" s="20"/>
      <c r="AA55" s="20"/>
      <c r="AB55" s="20"/>
      <c r="AC55" s="20"/>
      <c r="AD55" s="20"/>
    </row>
    <row r="56" spans="1:69" ht="13.5" thickBot="1" x14ac:dyDescent="0.25">
      <c r="B56" s="267"/>
      <c r="C56" s="268" t="s">
        <v>281</v>
      </c>
      <c r="D56" s="269"/>
      <c r="E56" s="270"/>
      <c r="F56" s="270"/>
      <c r="G56" s="270"/>
      <c r="H56" s="270"/>
      <c r="I56" s="270"/>
      <c r="J56" s="270"/>
      <c r="K56" s="271"/>
      <c r="L56" s="270"/>
      <c r="M56" s="270"/>
      <c r="N56" s="271"/>
      <c r="O56" s="270"/>
      <c r="P56" s="270"/>
      <c r="Q56" s="271"/>
      <c r="R56" s="270"/>
      <c r="S56" s="270"/>
      <c r="T56" s="271"/>
      <c r="U56" s="270"/>
      <c r="V56" s="270"/>
      <c r="W56" s="271"/>
      <c r="X56" s="272"/>
      <c r="Y56" s="141"/>
      <c r="Z56" s="20"/>
      <c r="AA56" s="20"/>
      <c r="AB56" s="20"/>
      <c r="AC56" s="20"/>
      <c r="AD56" s="20"/>
    </row>
    <row r="57" spans="1:69" s="104" customFormat="1" ht="18.95" customHeight="1" x14ac:dyDescent="0.2">
      <c r="B57" s="273">
        <v>23</v>
      </c>
      <c r="C57" s="299" t="s">
        <v>282</v>
      </c>
      <c r="D57" s="335" t="s">
        <v>103</v>
      </c>
      <c r="E57" s="300">
        <f t="shared" ref="E57:E63" si="14">SUM(F57,G57)</f>
        <v>16</v>
      </c>
      <c r="F57" s="301">
        <f t="shared" ref="F57:G60" si="15">SUM(L57,O57,R57,U57)</f>
        <v>0</v>
      </c>
      <c r="G57" s="302">
        <f t="shared" si="15"/>
        <v>16</v>
      </c>
      <c r="H57" s="303"/>
      <c r="I57" s="303"/>
      <c r="J57" s="304"/>
      <c r="K57" s="102">
        <v>2</v>
      </c>
      <c r="L57" s="40"/>
      <c r="M57" s="41"/>
      <c r="N57" s="39"/>
      <c r="O57" s="42"/>
      <c r="P57" s="43"/>
      <c r="Q57" s="44"/>
      <c r="R57" s="45"/>
      <c r="S57" s="306"/>
      <c r="T57" s="304"/>
      <c r="U57" s="305"/>
      <c r="V57" s="331">
        <v>16</v>
      </c>
      <c r="W57" s="307">
        <v>2</v>
      </c>
      <c r="X57" s="324" t="s">
        <v>283</v>
      </c>
      <c r="Y57" s="138"/>
      <c r="Z57" s="1"/>
      <c r="AA57" s="1"/>
      <c r="AB57" s="1"/>
      <c r="AC57" s="1"/>
      <c r="AD57" s="72"/>
    </row>
    <row r="58" spans="1:69" s="104" customFormat="1" ht="20.100000000000001" customHeight="1" x14ac:dyDescent="0.2">
      <c r="B58" s="34">
        <v>24</v>
      </c>
      <c r="C58" s="127" t="s">
        <v>284</v>
      </c>
      <c r="D58" s="336" t="s">
        <v>37</v>
      </c>
      <c r="E58" s="111">
        <v>14</v>
      </c>
      <c r="F58" s="37">
        <v>14</v>
      </c>
      <c r="G58" s="225">
        <v>0</v>
      </c>
      <c r="H58" s="226"/>
      <c r="I58" s="226"/>
      <c r="J58" s="115"/>
      <c r="K58" s="102">
        <v>1</v>
      </c>
      <c r="L58" s="40"/>
      <c r="M58" s="41"/>
      <c r="N58" s="114"/>
      <c r="O58" s="42"/>
      <c r="P58" s="43"/>
      <c r="Q58" s="116"/>
      <c r="R58" s="45">
        <v>14</v>
      </c>
      <c r="S58" s="41"/>
      <c r="T58" s="102">
        <v>1</v>
      </c>
      <c r="U58" s="42"/>
      <c r="V58" s="43"/>
      <c r="W58" s="46"/>
      <c r="X58" s="208" t="s">
        <v>276</v>
      </c>
      <c r="Y58" s="138"/>
      <c r="Z58" s="1"/>
      <c r="AA58" s="1"/>
      <c r="AB58" s="1"/>
      <c r="AC58" s="1"/>
      <c r="AD58" s="72"/>
    </row>
    <row r="59" spans="1:69" s="104" customFormat="1" ht="21.75" customHeight="1" x14ac:dyDescent="0.2">
      <c r="B59" s="34">
        <v>25</v>
      </c>
      <c r="C59" s="174" t="s">
        <v>285</v>
      </c>
      <c r="D59" s="333" t="s">
        <v>37</v>
      </c>
      <c r="E59" s="224">
        <f t="shared" si="14"/>
        <v>16</v>
      </c>
      <c r="F59" s="165">
        <f t="shared" si="15"/>
        <v>0</v>
      </c>
      <c r="G59" s="166">
        <f t="shared" si="15"/>
        <v>16</v>
      </c>
      <c r="H59" s="165"/>
      <c r="I59" s="165"/>
      <c r="J59" s="167"/>
      <c r="K59" s="168">
        <f t="shared" ref="K59:K63" si="16">SUM(N59,Q59,T59,W59)</f>
        <v>2</v>
      </c>
      <c r="L59" s="227"/>
      <c r="M59" s="153"/>
      <c r="N59" s="167"/>
      <c r="O59" s="154"/>
      <c r="P59" s="155"/>
      <c r="Q59" s="228"/>
      <c r="R59" s="156"/>
      <c r="S59" s="153">
        <v>16</v>
      </c>
      <c r="T59" s="229">
        <v>2</v>
      </c>
      <c r="U59" s="154"/>
      <c r="V59" s="155"/>
      <c r="W59" s="90"/>
      <c r="X59" s="207" t="s">
        <v>286</v>
      </c>
      <c r="Y59" s="138"/>
      <c r="Z59" s="1"/>
      <c r="AA59" s="1"/>
      <c r="AB59" s="1"/>
      <c r="AC59" s="1"/>
      <c r="AD59" s="72"/>
    </row>
    <row r="60" spans="1:69" s="109" customFormat="1" ht="31.5" customHeight="1" x14ac:dyDescent="0.2">
      <c r="A60"/>
      <c r="B60" s="34">
        <v>26</v>
      </c>
      <c r="C60" s="127" t="s">
        <v>287</v>
      </c>
      <c r="D60" s="336" t="s">
        <v>103</v>
      </c>
      <c r="E60" s="111">
        <f t="shared" si="14"/>
        <v>14</v>
      </c>
      <c r="F60" s="37">
        <f t="shared" si="15"/>
        <v>14</v>
      </c>
      <c r="G60" s="113">
        <f t="shared" si="15"/>
        <v>0</v>
      </c>
      <c r="H60" s="113"/>
      <c r="I60" s="113"/>
      <c r="J60" s="115"/>
      <c r="K60" s="102">
        <f t="shared" si="16"/>
        <v>1</v>
      </c>
      <c r="L60" s="54"/>
      <c r="M60" s="55"/>
      <c r="N60" s="121"/>
      <c r="O60" s="56">
        <v>14</v>
      </c>
      <c r="P60" s="57"/>
      <c r="Q60" s="119">
        <v>1</v>
      </c>
      <c r="R60" s="59"/>
      <c r="S60" s="55"/>
      <c r="T60" s="121"/>
      <c r="U60" s="56"/>
      <c r="V60" s="57"/>
      <c r="W60" s="120"/>
      <c r="X60" s="208" t="s">
        <v>288</v>
      </c>
      <c r="Y60" s="138"/>
      <c r="Z60" s="1"/>
      <c r="AA60" s="1"/>
      <c r="AB60" s="1"/>
      <c r="AC60" s="1"/>
      <c r="AD60" s="1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</row>
    <row r="61" spans="1:69" ht="24" customHeight="1" x14ac:dyDescent="0.2">
      <c r="B61" s="34">
        <v>27</v>
      </c>
      <c r="C61" s="127" t="s">
        <v>289</v>
      </c>
      <c r="D61" s="38" t="s">
        <v>44</v>
      </c>
      <c r="E61" s="111">
        <f t="shared" si="14"/>
        <v>30</v>
      </c>
      <c r="F61" s="37">
        <f t="shared" ref="F61" si="17">SUM(L61,O61,R61,U61)</f>
        <v>30</v>
      </c>
      <c r="G61" s="113">
        <f t="shared" ref="G61" si="18">SUM(M61,P61,S61,V61)</f>
        <v>0</v>
      </c>
      <c r="H61" s="113"/>
      <c r="I61" s="113"/>
      <c r="J61" s="115"/>
      <c r="K61" s="102">
        <f t="shared" si="16"/>
        <v>3</v>
      </c>
      <c r="L61" s="54"/>
      <c r="M61" s="55"/>
      <c r="N61" s="121"/>
      <c r="O61" s="56"/>
      <c r="P61" s="57"/>
      <c r="Q61" s="119"/>
      <c r="R61" s="59">
        <v>16</v>
      </c>
      <c r="S61" s="55"/>
      <c r="T61" s="121">
        <v>1</v>
      </c>
      <c r="U61" s="56">
        <v>14</v>
      </c>
      <c r="V61" s="57"/>
      <c r="W61" s="120">
        <v>2</v>
      </c>
      <c r="X61" s="207" t="s">
        <v>290</v>
      </c>
    </row>
    <row r="62" spans="1:69" ht="20.100000000000001" customHeight="1" x14ac:dyDescent="0.2">
      <c r="B62" s="34">
        <v>28</v>
      </c>
      <c r="C62" s="130" t="s">
        <v>291</v>
      </c>
      <c r="D62" s="115" t="s">
        <v>39</v>
      </c>
      <c r="E62" s="34">
        <f t="shared" si="14"/>
        <v>14</v>
      </c>
      <c r="F62" s="37">
        <f>SUM(L62,O62,R62,U62)</f>
        <v>0</v>
      </c>
      <c r="G62" s="113">
        <f>SUM(M62,P62,S62,V62)</f>
        <v>14</v>
      </c>
      <c r="H62" s="113"/>
      <c r="I62" s="113"/>
      <c r="J62" s="115"/>
      <c r="K62" s="114">
        <f t="shared" si="16"/>
        <v>1</v>
      </c>
      <c r="L62" s="40"/>
      <c r="M62" s="41"/>
      <c r="N62" s="114"/>
      <c r="O62" s="42"/>
      <c r="P62" s="43"/>
      <c r="Q62" s="116"/>
      <c r="R62" s="45"/>
      <c r="S62" s="41"/>
      <c r="T62" s="114"/>
      <c r="U62" s="42"/>
      <c r="V62" s="43">
        <v>14</v>
      </c>
      <c r="W62" s="101">
        <v>1</v>
      </c>
      <c r="X62" s="207" t="s">
        <v>292</v>
      </c>
      <c r="Y62" s="138"/>
      <c r="Z62" s="1"/>
      <c r="AA62" s="1"/>
      <c r="AB62" s="1"/>
      <c r="AC62" s="1"/>
      <c r="AD62" s="1"/>
    </row>
    <row r="63" spans="1:69" ht="18" customHeight="1" thickBot="1" x14ac:dyDescent="0.25">
      <c r="B63" s="91">
        <v>29</v>
      </c>
      <c r="C63" s="133" t="s">
        <v>293</v>
      </c>
      <c r="D63" s="95" t="s">
        <v>37</v>
      </c>
      <c r="E63" s="157">
        <f t="shared" si="14"/>
        <v>16</v>
      </c>
      <c r="F63" s="94">
        <f>SUM(L63,O63,R63,U63)</f>
        <v>16</v>
      </c>
      <c r="G63" s="158">
        <f>SUM(M63,P63,S63,V63)</f>
        <v>0</v>
      </c>
      <c r="H63" s="94"/>
      <c r="I63" s="94"/>
      <c r="J63" s="95"/>
      <c r="K63" s="159">
        <f t="shared" si="16"/>
        <v>2</v>
      </c>
      <c r="L63" s="171"/>
      <c r="M63" s="164"/>
      <c r="N63" s="196"/>
      <c r="O63" s="161">
        <v>16</v>
      </c>
      <c r="P63" s="162"/>
      <c r="Q63" s="197">
        <v>2</v>
      </c>
      <c r="R63" s="198"/>
      <c r="S63" s="199"/>
      <c r="T63" s="196"/>
      <c r="U63" s="161"/>
      <c r="V63" s="162"/>
      <c r="W63" s="173"/>
      <c r="X63" s="212" t="s">
        <v>294</v>
      </c>
      <c r="Y63" s="138"/>
      <c r="Z63" s="1"/>
      <c r="AA63" s="1"/>
      <c r="AB63" s="1"/>
      <c r="AC63" s="1"/>
      <c r="AD63" s="1"/>
    </row>
    <row r="64" spans="1:69" ht="18" customHeight="1" thickBot="1" x14ac:dyDescent="0.25">
      <c r="B64" s="308"/>
      <c r="C64" s="309" t="s">
        <v>295</v>
      </c>
      <c r="D64" s="310"/>
      <c r="E64" s="310"/>
      <c r="F64" s="310"/>
      <c r="G64" s="310"/>
      <c r="H64" s="310"/>
      <c r="I64" s="310"/>
      <c r="J64" s="310"/>
      <c r="K64" s="310"/>
      <c r="L64" s="310"/>
      <c r="M64" s="310"/>
      <c r="N64" s="310"/>
      <c r="O64" s="310"/>
      <c r="P64" s="310"/>
      <c r="Q64" s="310"/>
      <c r="R64" s="310"/>
      <c r="S64" s="310"/>
      <c r="T64" s="310"/>
      <c r="U64" s="310"/>
      <c r="V64" s="310"/>
      <c r="W64" s="310"/>
      <c r="X64" s="311"/>
      <c r="Y64" s="138"/>
      <c r="Z64" s="1"/>
      <c r="AA64" s="1"/>
      <c r="AB64" s="1"/>
      <c r="AC64" s="1"/>
      <c r="AD64" s="1"/>
    </row>
    <row r="65" spans="2:30" ht="21" customHeight="1" x14ac:dyDescent="0.2">
      <c r="B65" s="312">
        <v>30</v>
      </c>
      <c r="C65" s="313" t="s">
        <v>296</v>
      </c>
      <c r="D65" s="315" t="s">
        <v>37</v>
      </c>
      <c r="E65" s="312">
        <v>30</v>
      </c>
      <c r="F65" s="314">
        <v>30</v>
      </c>
      <c r="G65" s="314">
        <v>0</v>
      </c>
      <c r="H65" s="314"/>
      <c r="I65" s="314"/>
      <c r="J65" s="315"/>
      <c r="K65" s="316">
        <v>2</v>
      </c>
      <c r="L65" s="281"/>
      <c r="M65" s="317"/>
      <c r="N65" s="318"/>
      <c r="O65" s="289"/>
      <c r="P65" s="285"/>
      <c r="Q65" s="319"/>
      <c r="R65" s="320">
        <v>16</v>
      </c>
      <c r="S65" s="317"/>
      <c r="T65" s="318">
        <v>2</v>
      </c>
      <c r="U65" s="321"/>
      <c r="V65" s="322"/>
      <c r="W65" s="323"/>
      <c r="X65" s="324" t="s">
        <v>297</v>
      </c>
      <c r="Y65" s="138"/>
      <c r="Z65" s="1"/>
      <c r="AA65" s="1"/>
      <c r="AB65" s="1"/>
      <c r="AC65" s="1"/>
      <c r="AD65" s="1"/>
    </row>
    <row r="66" spans="2:30" ht="24.75" customHeight="1" x14ac:dyDescent="0.2">
      <c r="B66" s="34">
        <v>31</v>
      </c>
      <c r="C66" s="130" t="s">
        <v>298</v>
      </c>
      <c r="D66" s="182" t="s">
        <v>37</v>
      </c>
      <c r="E66" s="111">
        <f t="shared" ref="E66:E72" si="19">SUM(F66,G66)</f>
        <v>28</v>
      </c>
      <c r="F66" s="37">
        <f>SUM(L66,O66,R66,U66)</f>
        <v>28</v>
      </c>
      <c r="G66" s="113">
        <f>SUM(M66,P66,S66,V66)</f>
        <v>0</v>
      </c>
      <c r="H66" s="37"/>
      <c r="I66" s="37"/>
      <c r="J66" s="38"/>
      <c r="K66" s="102">
        <f>SUM(N66,Q66,T66,W66)</f>
        <v>2</v>
      </c>
      <c r="L66" s="40"/>
      <c r="M66" s="41"/>
      <c r="N66" s="39"/>
      <c r="O66" s="56">
        <v>28</v>
      </c>
      <c r="P66" s="43"/>
      <c r="Q66" s="103">
        <v>2</v>
      </c>
      <c r="R66" s="45"/>
      <c r="S66" s="41"/>
      <c r="T66" s="39"/>
      <c r="U66" s="42"/>
      <c r="V66" s="43"/>
      <c r="W66" s="46"/>
      <c r="X66" s="208" t="s">
        <v>299</v>
      </c>
      <c r="Y66" s="138"/>
      <c r="Z66" s="1"/>
      <c r="AA66" s="1"/>
      <c r="AB66" s="1"/>
      <c r="AC66" s="1"/>
      <c r="AD66" s="1"/>
    </row>
    <row r="67" spans="2:30" ht="21.95" customHeight="1" x14ac:dyDescent="0.2">
      <c r="B67" s="34">
        <v>32</v>
      </c>
      <c r="C67" s="130" t="s">
        <v>300</v>
      </c>
      <c r="D67" s="38" t="s">
        <v>37</v>
      </c>
      <c r="E67" s="111">
        <f>SUM(F67,G67)</f>
        <v>14</v>
      </c>
      <c r="F67" s="37">
        <f>SUM(L67,O67,R67,U67)</f>
        <v>0</v>
      </c>
      <c r="G67" s="113">
        <f>SUM(M67,P67,S67,V67)</f>
        <v>14</v>
      </c>
      <c r="H67" s="74"/>
      <c r="I67" s="74"/>
      <c r="J67" s="46"/>
      <c r="K67" s="221">
        <f>SUM(N67,Q67,T67,W67)</f>
        <v>2</v>
      </c>
      <c r="L67" s="220"/>
      <c r="M67" s="68"/>
      <c r="N67" s="39"/>
      <c r="O67" s="71"/>
      <c r="P67" s="43"/>
      <c r="Q67" s="44"/>
      <c r="R67" s="70"/>
      <c r="S67" s="41"/>
      <c r="T67" s="39"/>
      <c r="U67" s="42"/>
      <c r="V67" s="43">
        <v>14</v>
      </c>
      <c r="W67" s="46">
        <v>2</v>
      </c>
      <c r="X67" s="207" t="s">
        <v>301</v>
      </c>
    </row>
    <row r="68" spans="2:30" ht="18.95" customHeight="1" x14ac:dyDescent="0.2">
      <c r="B68" s="34">
        <v>33</v>
      </c>
      <c r="C68" s="136" t="s">
        <v>302</v>
      </c>
      <c r="D68" s="38" t="s">
        <v>37</v>
      </c>
      <c r="E68" s="111">
        <f t="shared" si="19"/>
        <v>32</v>
      </c>
      <c r="F68" s="37">
        <f t="shared" ref="F68:G71" si="20">SUM(L68,O68,R68,U68)</f>
        <v>0</v>
      </c>
      <c r="G68" s="113">
        <f t="shared" si="20"/>
        <v>32</v>
      </c>
      <c r="H68" s="37"/>
      <c r="I68" s="37"/>
      <c r="J68" s="38"/>
      <c r="K68" s="114">
        <f>SUM(N68,Q68,T68,W68)</f>
        <v>2</v>
      </c>
      <c r="L68" s="40"/>
      <c r="M68" s="41"/>
      <c r="N68" s="39"/>
      <c r="O68" s="42"/>
      <c r="P68" s="43"/>
      <c r="Q68" s="103"/>
      <c r="R68" s="45"/>
      <c r="S68" s="41">
        <v>32</v>
      </c>
      <c r="T68" s="102">
        <v>2</v>
      </c>
      <c r="U68" s="42"/>
      <c r="V68" s="43"/>
      <c r="W68" s="46"/>
      <c r="X68" s="208" t="s">
        <v>323</v>
      </c>
      <c r="Y68" s="138"/>
      <c r="Z68" s="1"/>
      <c r="AA68" s="1"/>
      <c r="AB68" s="1"/>
      <c r="AC68" s="1"/>
      <c r="AD68" s="1"/>
    </row>
    <row r="69" spans="2:30" ht="18.95" customHeight="1" x14ac:dyDescent="0.2">
      <c r="B69" s="34">
        <v>34</v>
      </c>
      <c r="C69" s="144" t="s">
        <v>303</v>
      </c>
      <c r="D69" s="52" t="s">
        <v>32</v>
      </c>
      <c r="E69" s="111">
        <f t="shared" si="19"/>
        <v>30</v>
      </c>
      <c r="F69" s="37">
        <f t="shared" si="20"/>
        <v>30</v>
      </c>
      <c r="G69" s="113">
        <f t="shared" si="20"/>
        <v>0</v>
      </c>
      <c r="H69" s="37"/>
      <c r="I69" s="37"/>
      <c r="J69" s="38"/>
      <c r="K69" s="114">
        <f t="shared" ref="K69:K70" si="21">SUM(N69,Q69,T69,W69)</f>
        <v>3</v>
      </c>
      <c r="L69" s="54">
        <v>16</v>
      </c>
      <c r="M69" s="55"/>
      <c r="N69" s="108">
        <v>1</v>
      </c>
      <c r="O69" s="43">
        <v>14</v>
      </c>
      <c r="P69" s="57"/>
      <c r="Q69" s="58">
        <v>2</v>
      </c>
      <c r="R69" s="59"/>
      <c r="S69" s="55"/>
      <c r="T69" s="53"/>
      <c r="U69" s="56"/>
      <c r="V69" s="57"/>
      <c r="W69" s="60"/>
      <c r="X69" s="208" t="s">
        <v>304</v>
      </c>
      <c r="Y69" s="138"/>
      <c r="Z69" s="1"/>
      <c r="AA69" s="1"/>
      <c r="AB69" s="1"/>
      <c r="AC69" s="1"/>
      <c r="AD69" s="1"/>
    </row>
    <row r="70" spans="2:30" ht="24.75" customHeight="1" x14ac:dyDescent="0.2">
      <c r="B70" s="34">
        <v>35</v>
      </c>
      <c r="C70" s="144" t="s">
        <v>305</v>
      </c>
      <c r="D70" s="52" t="s">
        <v>103</v>
      </c>
      <c r="E70" s="111">
        <f t="shared" ref="E70" si="22">SUM(F70,G70)</f>
        <v>8</v>
      </c>
      <c r="F70" s="37">
        <f t="shared" ref="F70" si="23">SUM(L70,O70,R70,U70)</f>
        <v>8</v>
      </c>
      <c r="G70" s="113">
        <f t="shared" ref="G70" si="24">SUM(M70,P70,S70,V70)</f>
        <v>0</v>
      </c>
      <c r="H70" s="37"/>
      <c r="I70" s="37"/>
      <c r="J70" s="38"/>
      <c r="K70" s="114">
        <f t="shared" si="21"/>
        <v>1</v>
      </c>
      <c r="L70" s="54">
        <v>8</v>
      </c>
      <c r="M70" s="55"/>
      <c r="N70" s="108">
        <v>1</v>
      </c>
      <c r="O70" s="42"/>
      <c r="P70" s="57"/>
      <c r="Q70" s="58"/>
      <c r="R70" s="59"/>
      <c r="S70" s="55"/>
      <c r="T70" s="53"/>
      <c r="U70" s="56"/>
      <c r="V70" s="57"/>
      <c r="W70" s="60"/>
      <c r="X70" s="208" t="s">
        <v>306</v>
      </c>
      <c r="Y70" s="138"/>
      <c r="Z70" s="1"/>
      <c r="AA70" s="1"/>
      <c r="AB70" s="1"/>
      <c r="AC70" s="1"/>
      <c r="AD70" s="1"/>
    </row>
    <row r="71" spans="2:30" ht="27.75" customHeight="1" x14ac:dyDescent="0.2">
      <c r="B71" s="34">
        <v>36</v>
      </c>
      <c r="C71" s="135" t="s">
        <v>307</v>
      </c>
      <c r="D71" s="38" t="s">
        <v>103</v>
      </c>
      <c r="E71" s="111">
        <f t="shared" si="19"/>
        <v>24</v>
      </c>
      <c r="F71" s="37">
        <f t="shared" si="20"/>
        <v>0</v>
      </c>
      <c r="G71" s="113">
        <f t="shared" si="20"/>
        <v>24</v>
      </c>
      <c r="H71" s="74"/>
      <c r="I71" s="74"/>
      <c r="J71" s="39"/>
      <c r="K71" s="114">
        <f t="shared" ref="K71:K74" si="25">SUM(N71,Q71,T71,W71)</f>
        <v>2</v>
      </c>
      <c r="L71" s="54"/>
      <c r="M71" s="55">
        <v>24</v>
      </c>
      <c r="N71" s="108">
        <v>2</v>
      </c>
      <c r="O71" s="42"/>
      <c r="P71" s="201"/>
      <c r="Q71" s="103"/>
      <c r="R71" s="70"/>
      <c r="S71" s="68"/>
      <c r="T71" s="39"/>
      <c r="U71" s="71"/>
      <c r="V71" s="69"/>
      <c r="W71" s="46"/>
      <c r="X71" s="208" t="s">
        <v>308</v>
      </c>
      <c r="Y71" s="138"/>
      <c r="Z71" s="1"/>
      <c r="AA71" s="1"/>
      <c r="AB71" s="72"/>
      <c r="AC71" s="1"/>
      <c r="AD71" s="1"/>
    </row>
    <row r="72" spans="2:30" ht="20.100000000000001" customHeight="1" x14ac:dyDescent="0.2">
      <c r="B72" s="34">
        <v>37</v>
      </c>
      <c r="C72" s="144" t="s">
        <v>195</v>
      </c>
      <c r="D72" s="38" t="s">
        <v>37</v>
      </c>
      <c r="E72" s="111">
        <f t="shared" si="19"/>
        <v>14</v>
      </c>
      <c r="F72" s="37">
        <f t="shared" ref="F72:G74" si="26">SUM(L72,O72,R72,U72)</f>
        <v>0</v>
      </c>
      <c r="G72" s="113">
        <f t="shared" si="26"/>
        <v>14</v>
      </c>
      <c r="H72" s="37"/>
      <c r="I72" s="37"/>
      <c r="J72" s="38"/>
      <c r="K72" s="102">
        <f t="shared" si="25"/>
        <v>2</v>
      </c>
      <c r="L72" s="40"/>
      <c r="M72" s="41"/>
      <c r="N72" s="102"/>
      <c r="O72" s="42"/>
      <c r="P72" s="201"/>
      <c r="Q72" s="103"/>
      <c r="R72" s="70"/>
      <c r="S72" s="68"/>
      <c r="T72" s="39"/>
      <c r="U72" s="71"/>
      <c r="V72" s="201">
        <v>14</v>
      </c>
      <c r="W72" s="46">
        <v>2</v>
      </c>
      <c r="X72" s="207" t="s">
        <v>309</v>
      </c>
      <c r="Y72" s="138"/>
      <c r="Z72" s="1"/>
      <c r="AA72" s="1"/>
      <c r="AB72" s="1"/>
      <c r="AC72" s="1"/>
      <c r="AD72" s="1"/>
    </row>
    <row r="73" spans="2:30" ht="24.75" customHeight="1" x14ac:dyDescent="0.2">
      <c r="B73" s="34">
        <v>38</v>
      </c>
      <c r="C73" s="135" t="s">
        <v>310</v>
      </c>
      <c r="D73" s="38" t="s">
        <v>44</v>
      </c>
      <c r="E73" s="111">
        <f t="shared" ref="E73:E74" si="27">SUM(F73,G73)</f>
        <v>30</v>
      </c>
      <c r="F73" s="165">
        <f t="shared" si="26"/>
        <v>0</v>
      </c>
      <c r="G73" s="166">
        <f t="shared" si="26"/>
        <v>30</v>
      </c>
      <c r="H73" s="165"/>
      <c r="I73" s="165"/>
      <c r="J73" s="167"/>
      <c r="K73" s="168">
        <f t="shared" si="25"/>
        <v>4</v>
      </c>
      <c r="L73" s="40"/>
      <c r="M73" s="41">
        <v>16</v>
      </c>
      <c r="N73" s="102">
        <v>2</v>
      </c>
      <c r="O73" s="42"/>
      <c r="P73" s="201">
        <v>14</v>
      </c>
      <c r="Q73" s="103">
        <v>2</v>
      </c>
      <c r="R73" s="70"/>
      <c r="S73" s="68"/>
      <c r="T73" s="39"/>
      <c r="U73" s="71"/>
      <c r="V73" s="69"/>
      <c r="W73" s="46"/>
      <c r="X73" s="209" t="s">
        <v>311</v>
      </c>
    </row>
    <row r="74" spans="2:30" ht="20.100000000000001" customHeight="1" x14ac:dyDescent="0.2">
      <c r="B74" s="34">
        <v>39</v>
      </c>
      <c r="C74" s="144" t="s">
        <v>312</v>
      </c>
      <c r="D74" s="38" t="s">
        <v>39</v>
      </c>
      <c r="E74" s="34">
        <f t="shared" si="27"/>
        <v>29</v>
      </c>
      <c r="F74" s="165"/>
      <c r="G74" s="165">
        <f t="shared" si="26"/>
        <v>29</v>
      </c>
      <c r="H74" s="165"/>
      <c r="I74" s="165"/>
      <c r="J74" s="167"/>
      <c r="K74" s="169">
        <f t="shared" si="25"/>
        <v>3</v>
      </c>
      <c r="L74" s="40"/>
      <c r="M74" s="41">
        <v>8</v>
      </c>
      <c r="N74" s="102">
        <v>1</v>
      </c>
      <c r="O74" s="42"/>
      <c r="P74" s="201"/>
      <c r="Q74" s="103"/>
      <c r="R74" s="70"/>
      <c r="S74" s="217">
        <v>7</v>
      </c>
      <c r="T74" s="39">
        <v>1</v>
      </c>
      <c r="U74" s="56"/>
      <c r="V74" s="201">
        <v>14</v>
      </c>
      <c r="W74" s="46">
        <v>1</v>
      </c>
      <c r="X74" s="209" t="s">
        <v>313</v>
      </c>
    </row>
    <row r="75" spans="2:30" ht="15" customHeight="1" x14ac:dyDescent="0.2">
      <c r="B75" s="34">
        <v>40</v>
      </c>
      <c r="C75" s="216" t="s">
        <v>314</v>
      </c>
      <c r="D75" s="52" t="s">
        <v>37</v>
      </c>
      <c r="E75" s="111">
        <f t="shared" ref="E75:E78" si="28">SUM(F75,G75)</f>
        <v>48</v>
      </c>
      <c r="F75" s="37">
        <f t="shared" ref="F75:G80" si="29">SUM(L75,O75,R75,U75)</f>
        <v>0</v>
      </c>
      <c r="G75" s="113">
        <f t="shared" si="29"/>
        <v>48</v>
      </c>
      <c r="H75" s="37"/>
      <c r="I75" s="37"/>
      <c r="J75" s="38"/>
      <c r="K75" s="114">
        <f t="shared" ref="K75:K80" si="30">SUM(N75,Q75,T75,W75)</f>
        <v>9</v>
      </c>
      <c r="L75" s="40"/>
      <c r="M75" s="41">
        <f>16+16+16</f>
        <v>48</v>
      </c>
      <c r="N75" s="102">
        <v>9</v>
      </c>
      <c r="O75" s="42"/>
      <c r="P75" s="201"/>
      <c r="Q75" s="103"/>
      <c r="R75" s="70"/>
      <c r="S75" s="217"/>
      <c r="T75" s="39"/>
      <c r="U75" s="56"/>
      <c r="V75" s="57"/>
      <c r="W75" s="105"/>
      <c r="X75" s="208"/>
      <c r="Z75" s="1"/>
      <c r="AA75" s="1"/>
      <c r="AB75" s="1"/>
      <c r="AC75" s="1"/>
      <c r="AD75" s="1"/>
    </row>
    <row r="76" spans="2:30" ht="15" customHeight="1" x14ac:dyDescent="0.2">
      <c r="B76" s="34">
        <v>41</v>
      </c>
      <c r="C76" s="216" t="s">
        <v>315</v>
      </c>
      <c r="D76" s="52" t="s">
        <v>37</v>
      </c>
      <c r="E76" s="111">
        <f t="shared" si="28"/>
        <v>42</v>
      </c>
      <c r="F76" s="37">
        <f t="shared" si="29"/>
        <v>0</v>
      </c>
      <c r="G76" s="113">
        <f t="shared" si="29"/>
        <v>42</v>
      </c>
      <c r="H76" s="37"/>
      <c r="I76" s="37"/>
      <c r="J76" s="38"/>
      <c r="K76" s="114">
        <f t="shared" si="30"/>
        <v>9</v>
      </c>
      <c r="L76" s="40"/>
      <c r="M76" s="41"/>
      <c r="N76" s="102"/>
      <c r="O76" s="42"/>
      <c r="P76" s="201">
        <f>14+14+14</f>
        <v>42</v>
      </c>
      <c r="Q76" s="103">
        <v>9</v>
      </c>
      <c r="R76" s="70"/>
      <c r="S76" s="217"/>
      <c r="T76" s="39"/>
      <c r="U76" s="56"/>
      <c r="V76" s="57"/>
      <c r="W76" s="105"/>
      <c r="X76" s="208"/>
      <c r="Z76" s="1"/>
      <c r="AA76" s="1"/>
      <c r="AB76" s="1"/>
      <c r="AC76" s="1"/>
      <c r="AD76" s="1"/>
    </row>
    <row r="77" spans="2:30" ht="17.100000000000001" customHeight="1" x14ac:dyDescent="0.2">
      <c r="B77" s="34">
        <v>42</v>
      </c>
      <c r="C77" s="216" t="s">
        <v>316</v>
      </c>
      <c r="D77" s="52" t="s">
        <v>37</v>
      </c>
      <c r="E77" s="111">
        <f t="shared" si="28"/>
        <v>32</v>
      </c>
      <c r="F77" s="37">
        <f t="shared" si="29"/>
        <v>0</v>
      </c>
      <c r="G77" s="113">
        <f t="shared" si="29"/>
        <v>32</v>
      </c>
      <c r="H77" s="37"/>
      <c r="I77" s="37"/>
      <c r="J77" s="38"/>
      <c r="K77" s="114">
        <f t="shared" si="30"/>
        <v>6</v>
      </c>
      <c r="L77" s="40"/>
      <c r="M77" s="41"/>
      <c r="N77" s="102"/>
      <c r="O77" s="42"/>
      <c r="P77" s="201"/>
      <c r="Q77" s="103"/>
      <c r="R77" s="70"/>
      <c r="S77" s="217">
        <f>16+16</f>
        <v>32</v>
      </c>
      <c r="T77" s="39">
        <v>6</v>
      </c>
      <c r="U77" s="56"/>
      <c r="V77" s="57"/>
      <c r="W77" s="105"/>
      <c r="X77" s="208"/>
      <c r="Z77" s="1"/>
      <c r="AA77" s="1"/>
      <c r="AB77" s="1"/>
      <c r="AC77" s="1"/>
      <c r="AD77" s="1"/>
    </row>
    <row r="78" spans="2:30" ht="14.1" customHeight="1" x14ac:dyDescent="0.2">
      <c r="B78" s="34">
        <v>43</v>
      </c>
      <c r="C78" s="216" t="s">
        <v>317</v>
      </c>
      <c r="D78" s="52" t="s">
        <v>37</v>
      </c>
      <c r="E78" s="111">
        <f t="shared" si="28"/>
        <v>28</v>
      </c>
      <c r="F78" s="37">
        <f t="shared" si="29"/>
        <v>0</v>
      </c>
      <c r="G78" s="113">
        <f t="shared" si="29"/>
        <v>28</v>
      </c>
      <c r="H78" s="37"/>
      <c r="I78" s="37"/>
      <c r="J78" s="38"/>
      <c r="K78" s="114">
        <f t="shared" si="30"/>
        <v>6</v>
      </c>
      <c r="L78" s="40"/>
      <c r="M78" s="41"/>
      <c r="N78" s="102"/>
      <c r="O78" s="42"/>
      <c r="P78" s="201"/>
      <c r="Q78" s="103"/>
      <c r="R78" s="70"/>
      <c r="S78" s="217"/>
      <c r="T78" s="39"/>
      <c r="U78" s="56"/>
      <c r="V78" s="57">
        <f>14+14</f>
        <v>28</v>
      </c>
      <c r="W78" s="105">
        <v>6</v>
      </c>
      <c r="X78" s="208"/>
      <c r="Z78" s="1"/>
      <c r="AA78" s="1"/>
      <c r="AB78" s="1"/>
      <c r="AC78" s="1"/>
      <c r="AD78" s="1"/>
    </row>
    <row r="79" spans="2:30" ht="15.95" customHeight="1" x14ac:dyDescent="0.2">
      <c r="B79" s="34">
        <v>44</v>
      </c>
      <c r="C79" s="127" t="s">
        <v>318</v>
      </c>
      <c r="D79" s="52" t="s">
        <v>39</v>
      </c>
      <c r="E79" s="111">
        <v>14</v>
      </c>
      <c r="F79" s="37">
        <v>0</v>
      </c>
      <c r="G79" s="113">
        <f t="shared" si="29"/>
        <v>0</v>
      </c>
      <c r="H79" s="37"/>
      <c r="I79" s="37"/>
      <c r="J79" s="38">
        <v>14</v>
      </c>
      <c r="K79" s="114">
        <f t="shared" si="30"/>
        <v>1</v>
      </c>
      <c r="L79" s="40"/>
      <c r="M79" s="41"/>
      <c r="N79" s="102"/>
      <c r="O79" s="42">
        <v>14</v>
      </c>
      <c r="P79" s="201"/>
      <c r="Q79" s="103">
        <v>1</v>
      </c>
      <c r="R79" s="70"/>
      <c r="S79" s="68"/>
      <c r="T79" s="39"/>
      <c r="U79" s="71"/>
      <c r="V79" s="69"/>
      <c r="W79" s="46"/>
      <c r="X79" s="207" t="s">
        <v>319</v>
      </c>
      <c r="Y79" s="138"/>
      <c r="Z79" s="1"/>
      <c r="AA79" s="1"/>
      <c r="AB79" s="1"/>
      <c r="AC79" s="1"/>
      <c r="AD79" s="1"/>
    </row>
    <row r="80" spans="2:30" ht="20.100000000000001" customHeight="1" thickBot="1" x14ac:dyDescent="0.25">
      <c r="B80" s="34">
        <v>45</v>
      </c>
      <c r="C80" s="218" t="s">
        <v>320</v>
      </c>
      <c r="D80" s="95" t="s">
        <v>39</v>
      </c>
      <c r="E80" s="151">
        <v>120</v>
      </c>
      <c r="F80" s="51">
        <v>0</v>
      </c>
      <c r="G80" s="152">
        <f t="shared" si="29"/>
        <v>0</v>
      </c>
      <c r="H80" s="51"/>
      <c r="I80" s="51"/>
      <c r="J80" s="52">
        <v>120</v>
      </c>
      <c r="K80" s="121">
        <f t="shared" si="30"/>
        <v>13</v>
      </c>
      <c r="L80" s="54"/>
      <c r="M80" s="55"/>
      <c r="N80" s="108"/>
      <c r="O80" s="56"/>
      <c r="P80" s="219"/>
      <c r="Q80" s="106"/>
      <c r="R80" s="78">
        <v>60</v>
      </c>
      <c r="S80" s="76"/>
      <c r="T80" s="53">
        <v>3</v>
      </c>
      <c r="U80" s="79">
        <v>60</v>
      </c>
      <c r="V80" s="77"/>
      <c r="W80" s="60">
        <v>10</v>
      </c>
      <c r="X80" s="215" t="s">
        <v>321</v>
      </c>
      <c r="Y80" s="138"/>
      <c r="Z80" s="1"/>
      <c r="AA80" s="1"/>
      <c r="AB80" s="1"/>
      <c r="AC80" s="1"/>
      <c r="AD80" s="1"/>
    </row>
    <row r="81" spans="2:30" ht="21.95" customHeight="1" thickBot="1" x14ac:dyDescent="0.25">
      <c r="B81" s="412" t="s">
        <v>128</v>
      </c>
      <c r="C81" s="412"/>
      <c r="D81" s="239"/>
      <c r="E81" s="291">
        <f>SUM(E57:E80)</f>
        <v>643</v>
      </c>
      <c r="F81" s="291">
        <f>SUM(F57:F80)</f>
        <v>170</v>
      </c>
      <c r="G81" s="291">
        <f>SUM(G57:G80)</f>
        <v>339</v>
      </c>
      <c r="H81" s="291">
        <f t="shared" ref="H81:I81" si="31">SUM(H57:H74)</f>
        <v>0</v>
      </c>
      <c r="I81" s="291">
        <f t="shared" si="31"/>
        <v>0</v>
      </c>
      <c r="J81" s="291">
        <f>SUM(J57:J80)</f>
        <v>134</v>
      </c>
      <c r="K81" s="292">
        <f>SUM(K57:K80)</f>
        <v>79</v>
      </c>
      <c r="L81" s="241">
        <f t="shared" ref="L81:V81" si="32">SUM(L57:L80)</f>
        <v>24</v>
      </c>
      <c r="M81" s="242">
        <f t="shared" si="32"/>
        <v>96</v>
      </c>
      <c r="N81" s="243">
        <f>SUM(N57:N80)</f>
        <v>16</v>
      </c>
      <c r="O81" s="244">
        <f t="shared" si="32"/>
        <v>86</v>
      </c>
      <c r="P81" s="244">
        <f t="shared" si="32"/>
        <v>56</v>
      </c>
      <c r="Q81" s="246">
        <f t="shared" si="32"/>
        <v>19</v>
      </c>
      <c r="R81" s="247">
        <f>SUM(R57:R80)</f>
        <v>106</v>
      </c>
      <c r="S81" s="242">
        <f t="shared" si="32"/>
        <v>87</v>
      </c>
      <c r="T81" s="243">
        <f>SUM(T57:T80)</f>
        <v>18</v>
      </c>
      <c r="U81" s="293">
        <f t="shared" si="32"/>
        <v>74</v>
      </c>
      <c r="V81" s="244">
        <f t="shared" si="32"/>
        <v>100</v>
      </c>
      <c r="W81" s="248">
        <f>SUM(W57:W80)</f>
        <v>26</v>
      </c>
      <c r="X81" s="325"/>
      <c r="Y81" s="142"/>
      <c r="Z81" s="64"/>
      <c r="AA81" s="64"/>
      <c r="AB81" s="64"/>
      <c r="AC81" s="64"/>
      <c r="AD81" s="64"/>
    </row>
    <row r="82" spans="2:30" ht="21.95" customHeight="1" thickBot="1" x14ac:dyDescent="0.25">
      <c r="B82" s="363" t="s">
        <v>129</v>
      </c>
      <c r="C82" s="363"/>
      <c r="D82" s="363"/>
      <c r="E82" s="252">
        <f>E81+E48+E21</f>
        <v>1068</v>
      </c>
      <c r="F82" s="253">
        <f>F81+F48+F21</f>
        <v>434</v>
      </c>
      <c r="G82" s="252">
        <f>G81+G48+G21</f>
        <v>499</v>
      </c>
      <c r="H82" s="253">
        <f t="shared" ref="H82:I82" si="33">H81+H48+H21</f>
        <v>0</v>
      </c>
      <c r="I82" s="252">
        <f t="shared" si="33"/>
        <v>0</v>
      </c>
      <c r="J82" s="253">
        <f>J81+J48+J21</f>
        <v>134</v>
      </c>
      <c r="K82" s="326">
        <f>K81+K48+K21</f>
        <v>119</v>
      </c>
      <c r="L82" s="409">
        <f>L81+L48+L21+M81+M48+M21</f>
        <v>286</v>
      </c>
      <c r="M82" s="410"/>
      <c r="N82" s="256">
        <f>N81+N48+N21</f>
        <v>30</v>
      </c>
      <c r="O82" s="411">
        <f>O81+O48+O21+P81+P48+P21</f>
        <v>240</v>
      </c>
      <c r="P82" s="410"/>
      <c r="Q82" s="257">
        <f>Q81+Q48+Q21</f>
        <v>30</v>
      </c>
      <c r="R82" s="409">
        <f>R81+R48+R21+S81+S48+S21</f>
        <v>311</v>
      </c>
      <c r="S82" s="410">
        <f>S81+S48+S21</f>
        <v>143</v>
      </c>
      <c r="T82" s="256">
        <f>T81+T48+T21</f>
        <v>30</v>
      </c>
      <c r="U82" s="411">
        <f>U81+U48+U21+V81+V48+V21</f>
        <v>216</v>
      </c>
      <c r="V82" s="410"/>
      <c r="W82" s="259">
        <f>W81+W48+W21</f>
        <v>30</v>
      </c>
      <c r="X82" s="213"/>
      <c r="Y82" s="138"/>
      <c r="Z82" s="1"/>
      <c r="AA82" s="1"/>
      <c r="AB82" s="1"/>
      <c r="AC82" s="1"/>
      <c r="AD82" s="1"/>
    </row>
    <row r="83" spans="2:30" ht="21" customHeight="1" thickBot="1" x14ac:dyDescent="0.25">
      <c r="B83" s="356" t="s">
        <v>130</v>
      </c>
      <c r="C83" s="356"/>
      <c r="D83" s="356"/>
      <c r="E83" s="356"/>
      <c r="F83" s="356"/>
      <c r="G83" s="356"/>
      <c r="H83" s="356"/>
      <c r="I83" s="356"/>
      <c r="J83" s="356"/>
      <c r="K83" s="356"/>
      <c r="L83" s="357">
        <f>L82+O82</f>
        <v>526</v>
      </c>
      <c r="M83" s="357"/>
      <c r="N83" s="357"/>
      <c r="O83" s="357"/>
      <c r="P83" s="357"/>
      <c r="Q83" s="357"/>
      <c r="R83" s="357">
        <f>R82+U82</f>
        <v>527</v>
      </c>
      <c r="S83" s="357"/>
      <c r="T83" s="357"/>
      <c r="U83" s="357"/>
      <c r="V83" s="357"/>
      <c r="W83" s="413"/>
      <c r="X83" s="207"/>
      <c r="Y83" s="138"/>
      <c r="Z83" s="1"/>
      <c r="AA83" s="1"/>
      <c r="AB83" s="1"/>
      <c r="AC83" s="1"/>
      <c r="AD83" s="1"/>
    </row>
    <row r="84" spans="2:30" ht="16.5" customHeight="1" thickBot="1" x14ac:dyDescent="0.25">
      <c r="B84" s="349" t="s">
        <v>131</v>
      </c>
      <c r="C84" s="349"/>
      <c r="D84" s="349"/>
      <c r="E84" s="349"/>
      <c r="F84" s="349"/>
      <c r="G84" s="349"/>
      <c r="H84" s="349"/>
      <c r="I84" s="349"/>
      <c r="J84" s="349"/>
      <c r="K84" s="349"/>
      <c r="L84" s="414">
        <f>SUM(L83,R83)</f>
        <v>1053</v>
      </c>
      <c r="M84" s="414"/>
      <c r="N84" s="414"/>
      <c r="O84" s="414"/>
      <c r="P84" s="414"/>
      <c r="Q84" s="414"/>
      <c r="R84" s="414"/>
      <c r="S84" s="414"/>
      <c r="T84" s="414"/>
      <c r="U84" s="414"/>
      <c r="V84" s="414"/>
      <c r="W84" s="414"/>
      <c r="X84" s="210"/>
      <c r="Y84" s="139"/>
      <c r="Z84" s="6"/>
      <c r="AA84" s="6"/>
      <c r="AB84" s="6"/>
      <c r="AC84" s="6"/>
      <c r="AD84" s="6"/>
    </row>
    <row r="85" spans="2:30" ht="9" customHeight="1" x14ac:dyDescent="0.2">
      <c r="B85" s="351"/>
      <c r="C85" s="351"/>
      <c r="D85" s="351"/>
      <c r="E85" s="351"/>
      <c r="F85" s="351"/>
      <c r="G85" s="351"/>
      <c r="H85" s="351"/>
      <c r="I85" s="351"/>
      <c r="J85" s="351"/>
      <c r="K85" s="351"/>
      <c r="L85" s="351"/>
      <c r="M85" s="351"/>
      <c r="N85" s="351"/>
      <c r="O85" s="351"/>
      <c r="P85" s="351"/>
      <c r="Q85" s="351"/>
      <c r="R85" s="351"/>
      <c r="S85" s="351"/>
      <c r="T85" s="351"/>
      <c r="U85" s="351"/>
      <c r="V85" s="351"/>
      <c r="W85" s="351"/>
      <c r="X85" s="214"/>
      <c r="Y85" s="139"/>
      <c r="Z85" s="6"/>
      <c r="AA85" s="6"/>
      <c r="AB85" s="6"/>
      <c r="AC85" s="6"/>
      <c r="AD85" s="6"/>
    </row>
    <row r="86" spans="2:30" ht="15" x14ac:dyDescent="0.2">
      <c r="C86" s="137" t="s">
        <v>322</v>
      </c>
    </row>
    <row r="87" spans="2:30" ht="15" x14ac:dyDescent="0.2">
      <c r="C87" s="85"/>
      <c r="G87"/>
      <c r="K87"/>
    </row>
    <row r="88" spans="2:30" x14ac:dyDescent="0.2">
      <c r="C88"/>
      <c r="G88"/>
      <c r="K88"/>
    </row>
    <row r="89" spans="2:30" x14ac:dyDescent="0.2">
      <c r="C89"/>
      <c r="G89"/>
      <c r="K89"/>
    </row>
    <row r="90" spans="2:30" x14ac:dyDescent="0.2">
      <c r="C90"/>
      <c r="G90"/>
      <c r="K90"/>
    </row>
    <row r="91" spans="2:30" x14ac:dyDescent="0.2">
      <c r="C91"/>
      <c r="G91"/>
      <c r="K91"/>
    </row>
    <row r="92" spans="2:30" x14ac:dyDescent="0.2">
      <c r="C92"/>
      <c r="G92"/>
      <c r="K92"/>
    </row>
    <row r="93" spans="2:30" x14ac:dyDescent="0.2">
      <c r="C93"/>
      <c r="G93"/>
      <c r="K93"/>
    </row>
    <row r="94" spans="2:30" x14ac:dyDescent="0.2">
      <c r="C94"/>
      <c r="G94"/>
      <c r="K94"/>
    </row>
    <row r="95" spans="2:30" x14ac:dyDescent="0.2">
      <c r="C95"/>
      <c r="G95"/>
      <c r="K95"/>
    </row>
    <row r="96" spans="2:30" x14ac:dyDescent="0.2">
      <c r="C96"/>
      <c r="G96"/>
      <c r="K96"/>
    </row>
    <row r="97" spans="3:11" x14ac:dyDescent="0.2">
      <c r="C97"/>
      <c r="G97"/>
      <c r="K97"/>
    </row>
    <row r="98" spans="3:11" x14ac:dyDescent="0.2">
      <c r="C98"/>
      <c r="G98"/>
      <c r="K98"/>
    </row>
    <row r="99" spans="3:11" x14ac:dyDescent="0.2">
      <c r="C99"/>
      <c r="G99"/>
      <c r="K99"/>
    </row>
    <row r="100" spans="3:11" x14ac:dyDescent="0.2">
      <c r="C100"/>
      <c r="G100"/>
      <c r="K100"/>
    </row>
    <row r="101" spans="3:11" x14ac:dyDescent="0.2">
      <c r="C101"/>
      <c r="G101"/>
      <c r="K101"/>
    </row>
    <row r="102" spans="3:11" x14ac:dyDescent="0.2">
      <c r="C102"/>
      <c r="G102"/>
      <c r="K102"/>
    </row>
    <row r="103" spans="3:11" x14ac:dyDescent="0.2">
      <c r="C103"/>
      <c r="G103"/>
      <c r="K103"/>
    </row>
    <row r="104" spans="3:11" x14ac:dyDescent="0.2">
      <c r="C104"/>
      <c r="G104"/>
      <c r="K104"/>
    </row>
    <row r="105" spans="3:11" x14ac:dyDescent="0.2">
      <c r="C105"/>
      <c r="G105"/>
      <c r="K105"/>
    </row>
    <row r="106" spans="3:11" x14ac:dyDescent="0.2">
      <c r="C106"/>
      <c r="G106"/>
      <c r="K106"/>
    </row>
    <row r="107" spans="3:11" x14ac:dyDescent="0.2">
      <c r="C107"/>
      <c r="G107"/>
      <c r="K107"/>
    </row>
    <row r="108" spans="3:11" x14ac:dyDescent="0.2">
      <c r="C108"/>
      <c r="G108"/>
      <c r="K108"/>
    </row>
    <row r="109" spans="3:11" x14ac:dyDescent="0.2">
      <c r="C109"/>
      <c r="G109"/>
      <c r="K109"/>
    </row>
    <row r="110" spans="3:11" x14ac:dyDescent="0.2">
      <c r="C110"/>
      <c r="G110"/>
      <c r="K110"/>
    </row>
    <row r="111" spans="3:11" x14ac:dyDescent="0.2">
      <c r="C111"/>
      <c r="G111"/>
      <c r="K111"/>
    </row>
    <row r="112" spans="3:11" x14ac:dyDescent="0.2">
      <c r="C112"/>
      <c r="G112"/>
      <c r="K112"/>
    </row>
    <row r="113" spans="3:11" x14ac:dyDescent="0.2">
      <c r="C113"/>
      <c r="G113"/>
      <c r="K113"/>
    </row>
    <row r="114" spans="3:11" x14ac:dyDescent="0.2">
      <c r="C114"/>
      <c r="G114"/>
      <c r="K114"/>
    </row>
    <row r="115" spans="3:11" x14ac:dyDescent="0.2">
      <c r="C115"/>
      <c r="G115"/>
      <c r="K115"/>
    </row>
    <row r="116" spans="3:11" x14ac:dyDescent="0.2">
      <c r="C116"/>
      <c r="G116"/>
      <c r="K116"/>
    </row>
    <row r="117" spans="3:11" x14ac:dyDescent="0.2">
      <c r="C117"/>
      <c r="G117"/>
      <c r="K117"/>
    </row>
    <row r="118" spans="3:11" x14ac:dyDescent="0.2">
      <c r="C118"/>
      <c r="G118"/>
      <c r="K118"/>
    </row>
    <row r="119" spans="3:11" x14ac:dyDescent="0.2">
      <c r="C119"/>
      <c r="G119"/>
      <c r="K119"/>
    </row>
    <row r="120" spans="3:11" x14ac:dyDescent="0.2">
      <c r="C120"/>
      <c r="G120"/>
      <c r="K120"/>
    </row>
    <row r="121" spans="3:11" x14ac:dyDescent="0.2">
      <c r="C121"/>
      <c r="G121"/>
      <c r="K121"/>
    </row>
    <row r="122" spans="3:11" x14ac:dyDescent="0.2">
      <c r="C122"/>
      <c r="G122"/>
      <c r="K122"/>
    </row>
    <row r="123" spans="3:11" x14ac:dyDescent="0.2">
      <c r="C123"/>
      <c r="G123"/>
      <c r="K123"/>
    </row>
    <row r="124" spans="3:11" x14ac:dyDescent="0.2">
      <c r="C124"/>
      <c r="G124"/>
      <c r="K124"/>
    </row>
    <row r="125" spans="3:11" x14ac:dyDescent="0.2">
      <c r="C125"/>
      <c r="G125"/>
      <c r="K125"/>
    </row>
    <row r="126" spans="3:11" x14ac:dyDescent="0.2">
      <c r="C126"/>
      <c r="G126"/>
      <c r="K126"/>
    </row>
    <row r="127" spans="3:11" x14ac:dyDescent="0.2">
      <c r="C127"/>
      <c r="G127"/>
      <c r="K127"/>
    </row>
    <row r="128" spans="3:11" x14ac:dyDescent="0.2">
      <c r="C128"/>
      <c r="G128"/>
      <c r="K128"/>
    </row>
    <row r="129" spans="3:11" x14ac:dyDescent="0.2">
      <c r="C129"/>
      <c r="G129"/>
      <c r="K129"/>
    </row>
    <row r="130" spans="3:11" x14ac:dyDescent="0.2">
      <c r="C130"/>
      <c r="G130"/>
      <c r="K130"/>
    </row>
    <row r="131" spans="3:11" x14ac:dyDescent="0.2">
      <c r="C131"/>
      <c r="G131"/>
      <c r="K131"/>
    </row>
    <row r="132" spans="3:11" x14ac:dyDescent="0.2">
      <c r="C132"/>
      <c r="G132"/>
      <c r="K132"/>
    </row>
    <row r="133" spans="3:11" x14ac:dyDescent="0.2">
      <c r="C133"/>
      <c r="G133"/>
      <c r="K133"/>
    </row>
    <row r="134" spans="3:11" x14ac:dyDescent="0.2">
      <c r="C134"/>
      <c r="G134"/>
      <c r="K134"/>
    </row>
    <row r="135" spans="3:11" x14ac:dyDescent="0.2">
      <c r="C135"/>
      <c r="G135"/>
      <c r="K135"/>
    </row>
    <row r="136" spans="3:11" x14ac:dyDescent="0.2">
      <c r="C136"/>
      <c r="G136"/>
      <c r="K136"/>
    </row>
    <row r="137" spans="3:11" x14ac:dyDescent="0.2">
      <c r="C137"/>
      <c r="G137"/>
      <c r="K137"/>
    </row>
    <row r="138" spans="3:11" x14ac:dyDescent="0.2">
      <c r="C138"/>
      <c r="G138"/>
      <c r="K138"/>
    </row>
    <row r="139" spans="3:11" x14ac:dyDescent="0.2">
      <c r="C139"/>
      <c r="G139"/>
      <c r="K139"/>
    </row>
    <row r="140" spans="3:11" x14ac:dyDescent="0.2">
      <c r="C140"/>
      <c r="G140"/>
      <c r="K140"/>
    </row>
    <row r="141" spans="3:11" x14ac:dyDescent="0.2">
      <c r="C141"/>
      <c r="G141"/>
      <c r="K141"/>
    </row>
    <row r="142" spans="3:11" x14ac:dyDescent="0.2">
      <c r="C142"/>
      <c r="G142"/>
      <c r="K142"/>
    </row>
    <row r="143" spans="3:11" x14ac:dyDescent="0.2">
      <c r="C143"/>
      <c r="G143"/>
      <c r="K143"/>
    </row>
    <row r="144" spans="3:11" x14ac:dyDescent="0.2">
      <c r="C144"/>
      <c r="G144"/>
      <c r="K144"/>
    </row>
    <row r="145" spans="3:11" x14ac:dyDescent="0.2">
      <c r="C145"/>
      <c r="G145"/>
      <c r="K145"/>
    </row>
    <row r="146" spans="3:11" x14ac:dyDescent="0.2">
      <c r="C146"/>
      <c r="G146"/>
      <c r="K146"/>
    </row>
    <row r="147" spans="3:11" x14ac:dyDescent="0.2">
      <c r="C147"/>
      <c r="G147"/>
      <c r="K147"/>
    </row>
    <row r="148" spans="3:11" x14ac:dyDescent="0.2">
      <c r="C148"/>
      <c r="G148"/>
      <c r="K148"/>
    </row>
    <row r="149" spans="3:11" x14ac:dyDescent="0.2">
      <c r="C149"/>
      <c r="G149"/>
      <c r="K149"/>
    </row>
    <row r="150" spans="3:11" x14ac:dyDescent="0.2">
      <c r="C150"/>
      <c r="G150"/>
      <c r="K150"/>
    </row>
    <row r="151" spans="3:11" x14ac:dyDescent="0.2">
      <c r="C151"/>
      <c r="G151"/>
      <c r="K151"/>
    </row>
    <row r="152" spans="3:11" x14ac:dyDescent="0.2">
      <c r="C152"/>
      <c r="G152"/>
      <c r="K152"/>
    </row>
    <row r="153" spans="3:11" x14ac:dyDescent="0.2">
      <c r="C153"/>
      <c r="G153"/>
      <c r="K153"/>
    </row>
    <row r="154" spans="3:11" x14ac:dyDescent="0.2">
      <c r="C154"/>
      <c r="G154"/>
      <c r="K154"/>
    </row>
    <row r="155" spans="3:11" x14ac:dyDescent="0.2">
      <c r="C155"/>
      <c r="G155"/>
      <c r="K155"/>
    </row>
    <row r="156" spans="3:11" x14ac:dyDescent="0.2">
      <c r="C156"/>
      <c r="G156"/>
      <c r="K156"/>
    </row>
    <row r="157" spans="3:11" x14ac:dyDescent="0.2">
      <c r="C157"/>
      <c r="G157"/>
      <c r="K157"/>
    </row>
    <row r="158" spans="3:11" x14ac:dyDescent="0.2">
      <c r="C158"/>
      <c r="G158"/>
      <c r="K158"/>
    </row>
    <row r="159" spans="3:11" x14ac:dyDescent="0.2">
      <c r="C159"/>
      <c r="G159"/>
      <c r="K159"/>
    </row>
    <row r="160" spans="3:11" x14ac:dyDescent="0.2">
      <c r="C160"/>
      <c r="G160"/>
      <c r="K160"/>
    </row>
    <row r="161" spans="3:11" x14ac:dyDescent="0.2">
      <c r="C161"/>
      <c r="G161"/>
      <c r="K161"/>
    </row>
    <row r="162" spans="3:11" x14ac:dyDescent="0.2">
      <c r="C162"/>
      <c r="G162"/>
      <c r="K162"/>
    </row>
    <row r="163" spans="3:11" x14ac:dyDescent="0.2">
      <c r="C163"/>
      <c r="G163"/>
      <c r="K163"/>
    </row>
    <row r="164" spans="3:11" x14ac:dyDescent="0.2">
      <c r="C164"/>
      <c r="G164"/>
      <c r="K164"/>
    </row>
    <row r="165" spans="3:11" x14ac:dyDescent="0.2">
      <c r="C165"/>
      <c r="G165"/>
      <c r="K165"/>
    </row>
    <row r="166" spans="3:11" x14ac:dyDescent="0.2">
      <c r="C166"/>
      <c r="G166"/>
      <c r="K166"/>
    </row>
    <row r="167" spans="3:11" x14ac:dyDescent="0.2">
      <c r="C167"/>
      <c r="G167"/>
      <c r="K167"/>
    </row>
    <row r="168" spans="3:11" x14ac:dyDescent="0.2">
      <c r="C168"/>
      <c r="G168"/>
      <c r="K168"/>
    </row>
    <row r="169" spans="3:11" x14ac:dyDescent="0.2">
      <c r="C169"/>
      <c r="G169"/>
      <c r="K169"/>
    </row>
    <row r="170" spans="3:11" x14ac:dyDescent="0.2">
      <c r="C170"/>
      <c r="G170"/>
      <c r="K170"/>
    </row>
    <row r="171" spans="3:11" x14ac:dyDescent="0.2">
      <c r="C171"/>
      <c r="G171"/>
      <c r="K171"/>
    </row>
    <row r="172" spans="3:11" x14ac:dyDescent="0.2">
      <c r="C172"/>
      <c r="G172"/>
      <c r="K172"/>
    </row>
    <row r="173" spans="3:11" x14ac:dyDescent="0.2">
      <c r="C173"/>
      <c r="G173"/>
      <c r="K173"/>
    </row>
    <row r="174" spans="3:11" x14ac:dyDescent="0.2">
      <c r="C174"/>
      <c r="G174"/>
      <c r="K174"/>
    </row>
    <row r="175" spans="3:11" x14ac:dyDescent="0.2">
      <c r="C175"/>
      <c r="G175"/>
      <c r="K175"/>
    </row>
    <row r="176" spans="3:11" x14ac:dyDescent="0.2">
      <c r="C176"/>
      <c r="G176"/>
      <c r="K176"/>
    </row>
    <row r="177" spans="3:11" x14ac:dyDescent="0.2">
      <c r="C177"/>
      <c r="G177"/>
      <c r="K177"/>
    </row>
    <row r="178" spans="3:11" x14ac:dyDescent="0.2">
      <c r="C178"/>
      <c r="G178"/>
      <c r="K178"/>
    </row>
    <row r="179" spans="3:11" x14ac:dyDescent="0.2">
      <c r="C179"/>
      <c r="G179"/>
      <c r="K179"/>
    </row>
    <row r="180" spans="3:11" x14ac:dyDescent="0.2">
      <c r="C180"/>
      <c r="G180"/>
      <c r="K180"/>
    </row>
    <row r="181" spans="3:11" x14ac:dyDescent="0.2">
      <c r="C181"/>
      <c r="G181"/>
      <c r="K181"/>
    </row>
    <row r="182" spans="3:11" x14ac:dyDescent="0.2">
      <c r="C182"/>
      <c r="G182"/>
      <c r="K182"/>
    </row>
    <row r="183" spans="3:11" x14ac:dyDescent="0.2">
      <c r="C183"/>
      <c r="G183"/>
      <c r="K183"/>
    </row>
    <row r="184" spans="3:11" x14ac:dyDescent="0.2">
      <c r="C184"/>
      <c r="G184"/>
      <c r="K184"/>
    </row>
    <row r="185" spans="3:11" x14ac:dyDescent="0.2">
      <c r="C185"/>
      <c r="G185"/>
      <c r="K185"/>
    </row>
    <row r="186" spans="3:11" x14ac:dyDescent="0.2">
      <c r="C186"/>
      <c r="G186"/>
      <c r="K186"/>
    </row>
    <row r="187" spans="3:11" x14ac:dyDescent="0.2">
      <c r="C187"/>
      <c r="G187"/>
      <c r="K187"/>
    </row>
    <row r="188" spans="3:11" x14ac:dyDescent="0.2">
      <c r="C188"/>
      <c r="G188"/>
      <c r="K188"/>
    </row>
    <row r="189" spans="3:11" x14ac:dyDescent="0.2">
      <c r="C189"/>
      <c r="G189"/>
      <c r="K189"/>
    </row>
    <row r="190" spans="3:11" x14ac:dyDescent="0.2">
      <c r="C190"/>
      <c r="G190"/>
      <c r="K190"/>
    </row>
    <row r="191" spans="3:11" x14ac:dyDescent="0.2">
      <c r="C191"/>
      <c r="G191"/>
      <c r="K191"/>
    </row>
    <row r="192" spans="3:11" x14ac:dyDescent="0.2">
      <c r="C192"/>
      <c r="G192"/>
      <c r="K192"/>
    </row>
    <row r="193" spans="3:11" x14ac:dyDescent="0.2">
      <c r="C193"/>
      <c r="G193"/>
      <c r="K193"/>
    </row>
    <row r="194" spans="3:11" x14ac:dyDescent="0.2">
      <c r="C194"/>
      <c r="G194"/>
      <c r="K194"/>
    </row>
    <row r="195" spans="3:11" x14ac:dyDescent="0.2">
      <c r="C195"/>
      <c r="G195"/>
      <c r="K195"/>
    </row>
    <row r="196" spans="3:11" x14ac:dyDescent="0.2">
      <c r="C196"/>
      <c r="G196"/>
      <c r="K196"/>
    </row>
    <row r="197" spans="3:11" x14ac:dyDescent="0.2">
      <c r="C197"/>
      <c r="G197"/>
      <c r="K197"/>
    </row>
    <row r="198" spans="3:11" x14ac:dyDescent="0.2">
      <c r="C198"/>
      <c r="G198"/>
      <c r="K198"/>
    </row>
    <row r="199" spans="3:11" x14ac:dyDescent="0.2">
      <c r="C199"/>
      <c r="G199"/>
      <c r="K199"/>
    </row>
    <row r="200" spans="3:11" x14ac:dyDescent="0.2">
      <c r="C200"/>
      <c r="G200"/>
      <c r="K200"/>
    </row>
    <row r="201" spans="3:11" x14ac:dyDescent="0.2">
      <c r="C201"/>
      <c r="G201"/>
      <c r="K201"/>
    </row>
    <row r="202" spans="3:11" x14ac:dyDescent="0.2">
      <c r="C202"/>
      <c r="G202"/>
      <c r="K202"/>
    </row>
    <row r="203" spans="3:11" x14ac:dyDescent="0.2">
      <c r="C203"/>
      <c r="G203"/>
      <c r="K203"/>
    </row>
    <row r="204" spans="3:11" x14ac:dyDescent="0.2">
      <c r="C204"/>
      <c r="G204"/>
      <c r="K204"/>
    </row>
    <row r="205" spans="3:11" x14ac:dyDescent="0.2">
      <c r="C205"/>
      <c r="G205"/>
      <c r="K205"/>
    </row>
    <row r="206" spans="3:11" x14ac:dyDescent="0.2">
      <c r="C206"/>
      <c r="G206"/>
      <c r="K206"/>
    </row>
    <row r="207" spans="3:11" x14ac:dyDescent="0.2">
      <c r="C207"/>
      <c r="G207"/>
      <c r="K207"/>
    </row>
    <row r="208" spans="3:11" x14ac:dyDescent="0.2">
      <c r="C208"/>
      <c r="G208"/>
      <c r="K208"/>
    </row>
    <row r="209" spans="3:11" x14ac:dyDescent="0.2">
      <c r="C209"/>
      <c r="G209"/>
      <c r="K209"/>
    </row>
    <row r="210" spans="3:11" x14ac:dyDescent="0.2">
      <c r="C210"/>
      <c r="G210"/>
      <c r="K210"/>
    </row>
    <row r="211" spans="3:11" x14ac:dyDescent="0.2">
      <c r="C211"/>
      <c r="G211"/>
      <c r="K211"/>
    </row>
    <row r="212" spans="3:11" x14ac:dyDescent="0.2">
      <c r="C212"/>
      <c r="G212"/>
      <c r="K212"/>
    </row>
    <row r="213" spans="3:11" x14ac:dyDescent="0.2">
      <c r="C213"/>
      <c r="G213"/>
      <c r="K213"/>
    </row>
    <row r="214" spans="3:11" x14ac:dyDescent="0.2">
      <c r="C214"/>
      <c r="G214"/>
      <c r="K214"/>
    </row>
    <row r="215" spans="3:11" x14ac:dyDescent="0.2">
      <c r="C215"/>
      <c r="G215"/>
      <c r="K215"/>
    </row>
    <row r="216" spans="3:11" x14ac:dyDescent="0.2">
      <c r="C216"/>
      <c r="G216"/>
      <c r="K216"/>
    </row>
    <row r="217" spans="3:11" x14ac:dyDescent="0.2">
      <c r="C217"/>
      <c r="G217"/>
      <c r="K217"/>
    </row>
    <row r="218" spans="3:11" x14ac:dyDescent="0.2">
      <c r="C218"/>
      <c r="G218"/>
      <c r="K218"/>
    </row>
    <row r="219" spans="3:11" x14ac:dyDescent="0.2">
      <c r="C219"/>
      <c r="G219"/>
      <c r="K219"/>
    </row>
    <row r="220" spans="3:11" x14ac:dyDescent="0.2">
      <c r="C220"/>
      <c r="G220"/>
      <c r="K220"/>
    </row>
    <row r="221" spans="3:11" x14ac:dyDescent="0.2">
      <c r="C221"/>
      <c r="G221"/>
      <c r="K221"/>
    </row>
    <row r="222" spans="3:11" x14ac:dyDescent="0.2">
      <c r="C222"/>
      <c r="G222"/>
      <c r="K222"/>
    </row>
    <row r="223" spans="3:11" x14ac:dyDescent="0.2">
      <c r="C223"/>
      <c r="G223"/>
      <c r="K223"/>
    </row>
    <row r="224" spans="3:11" x14ac:dyDescent="0.2">
      <c r="C224"/>
      <c r="G224"/>
      <c r="K224"/>
    </row>
    <row r="225" spans="3:11" x14ac:dyDescent="0.2">
      <c r="C225"/>
      <c r="G225"/>
      <c r="K225"/>
    </row>
    <row r="226" spans="3:11" x14ac:dyDescent="0.2">
      <c r="C226"/>
      <c r="G226"/>
      <c r="K226"/>
    </row>
    <row r="227" spans="3:11" x14ac:dyDescent="0.2">
      <c r="C227"/>
      <c r="G227"/>
      <c r="K227"/>
    </row>
    <row r="228" spans="3:11" x14ac:dyDescent="0.2">
      <c r="C228"/>
      <c r="G228"/>
      <c r="K228"/>
    </row>
    <row r="229" spans="3:11" x14ac:dyDescent="0.2">
      <c r="C229"/>
      <c r="G229"/>
      <c r="K229"/>
    </row>
    <row r="230" spans="3:11" x14ac:dyDescent="0.2">
      <c r="C230"/>
      <c r="G230"/>
      <c r="K230"/>
    </row>
    <row r="231" spans="3:11" x14ac:dyDescent="0.2">
      <c r="C231"/>
      <c r="G231"/>
      <c r="K231"/>
    </row>
    <row r="232" spans="3:11" x14ac:dyDescent="0.2">
      <c r="C232"/>
      <c r="G232"/>
      <c r="K232"/>
    </row>
    <row r="233" spans="3:11" x14ac:dyDescent="0.2">
      <c r="C233"/>
      <c r="G233"/>
      <c r="K233"/>
    </row>
    <row r="234" spans="3:11" x14ac:dyDescent="0.2">
      <c r="C234"/>
      <c r="G234"/>
      <c r="K234"/>
    </row>
    <row r="235" spans="3:11" x14ac:dyDescent="0.2">
      <c r="C235"/>
      <c r="G235"/>
      <c r="K235"/>
    </row>
    <row r="236" spans="3:11" x14ac:dyDescent="0.2">
      <c r="C236"/>
      <c r="G236"/>
      <c r="K236"/>
    </row>
    <row r="237" spans="3:11" x14ac:dyDescent="0.2">
      <c r="C237"/>
      <c r="G237"/>
      <c r="K237"/>
    </row>
    <row r="238" spans="3:11" x14ac:dyDescent="0.2">
      <c r="C238"/>
      <c r="G238"/>
      <c r="K238"/>
    </row>
    <row r="239" spans="3:11" x14ac:dyDescent="0.2">
      <c r="C239"/>
      <c r="G239"/>
      <c r="K239"/>
    </row>
    <row r="240" spans="3:11" x14ac:dyDescent="0.2">
      <c r="C240"/>
      <c r="G240"/>
      <c r="K240"/>
    </row>
    <row r="241" spans="3:11" x14ac:dyDescent="0.2">
      <c r="C241"/>
      <c r="G241"/>
      <c r="K241"/>
    </row>
    <row r="242" spans="3:11" x14ac:dyDescent="0.2">
      <c r="C242"/>
      <c r="G242"/>
      <c r="K242"/>
    </row>
    <row r="243" spans="3:11" x14ac:dyDescent="0.2">
      <c r="C243"/>
      <c r="G243"/>
      <c r="K243"/>
    </row>
    <row r="244" spans="3:11" x14ac:dyDescent="0.2">
      <c r="C244"/>
      <c r="G244"/>
      <c r="K244"/>
    </row>
    <row r="245" spans="3:11" x14ac:dyDescent="0.2">
      <c r="C245"/>
      <c r="G245"/>
      <c r="K245"/>
    </row>
    <row r="246" spans="3:11" x14ac:dyDescent="0.2">
      <c r="C246"/>
      <c r="G246"/>
      <c r="K246"/>
    </row>
    <row r="247" spans="3:11" x14ac:dyDescent="0.2">
      <c r="C247"/>
      <c r="G247"/>
      <c r="K247"/>
    </row>
    <row r="248" spans="3:11" x14ac:dyDescent="0.2">
      <c r="C248"/>
      <c r="G248"/>
      <c r="K248"/>
    </row>
    <row r="249" spans="3:11" x14ac:dyDescent="0.2">
      <c r="C249"/>
      <c r="G249"/>
      <c r="K249"/>
    </row>
    <row r="250" spans="3:11" x14ac:dyDescent="0.2">
      <c r="C250"/>
      <c r="G250"/>
      <c r="K250"/>
    </row>
    <row r="251" spans="3:11" x14ac:dyDescent="0.2">
      <c r="C251"/>
      <c r="G251"/>
      <c r="K251"/>
    </row>
    <row r="252" spans="3:11" x14ac:dyDescent="0.2">
      <c r="C252"/>
      <c r="G252"/>
      <c r="K252"/>
    </row>
    <row r="253" spans="3:11" x14ac:dyDescent="0.2">
      <c r="C253"/>
      <c r="G253"/>
      <c r="K253"/>
    </row>
    <row r="254" spans="3:11" x14ac:dyDescent="0.2">
      <c r="C254"/>
      <c r="G254"/>
      <c r="K254"/>
    </row>
    <row r="255" spans="3:11" x14ac:dyDescent="0.2">
      <c r="C255"/>
      <c r="G255"/>
      <c r="K255"/>
    </row>
    <row r="256" spans="3:11" x14ac:dyDescent="0.2">
      <c r="C256"/>
      <c r="G256"/>
      <c r="K256"/>
    </row>
    <row r="257" spans="3:11" x14ac:dyDescent="0.2">
      <c r="C257"/>
      <c r="G257"/>
      <c r="K257"/>
    </row>
    <row r="258" spans="3:11" x14ac:dyDescent="0.2">
      <c r="C258"/>
      <c r="G258"/>
      <c r="K258"/>
    </row>
    <row r="259" spans="3:11" x14ac:dyDescent="0.2">
      <c r="C259"/>
      <c r="G259"/>
      <c r="K259"/>
    </row>
    <row r="260" spans="3:11" x14ac:dyDescent="0.2">
      <c r="C260"/>
      <c r="G260"/>
      <c r="K260"/>
    </row>
    <row r="261" spans="3:11" x14ac:dyDescent="0.2">
      <c r="C261"/>
      <c r="G261"/>
      <c r="K261"/>
    </row>
    <row r="262" spans="3:11" x14ac:dyDescent="0.2">
      <c r="C262"/>
      <c r="G262"/>
      <c r="K262"/>
    </row>
    <row r="263" spans="3:11" x14ac:dyDescent="0.2">
      <c r="C263"/>
      <c r="G263"/>
      <c r="K263"/>
    </row>
    <row r="264" spans="3:11" x14ac:dyDescent="0.2">
      <c r="C264"/>
      <c r="G264"/>
      <c r="K264"/>
    </row>
    <row r="265" spans="3:11" x14ac:dyDescent="0.2">
      <c r="C265"/>
      <c r="G265"/>
      <c r="K265"/>
    </row>
    <row r="266" spans="3:11" x14ac:dyDescent="0.2">
      <c r="C266"/>
      <c r="G266"/>
      <c r="K266"/>
    </row>
    <row r="267" spans="3:11" x14ac:dyDescent="0.2">
      <c r="C267"/>
      <c r="G267"/>
      <c r="K267"/>
    </row>
    <row r="268" spans="3:11" x14ac:dyDescent="0.2">
      <c r="C268"/>
      <c r="G268"/>
      <c r="K268"/>
    </row>
    <row r="269" spans="3:11" x14ac:dyDescent="0.2">
      <c r="C269"/>
      <c r="G269"/>
      <c r="K269"/>
    </row>
    <row r="270" spans="3:11" x14ac:dyDescent="0.2">
      <c r="C270"/>
      <c r="G270"/>
      <c r="K270"/>
    </row>
    <row r="271" spans="3:11" x14ac:dyDescent="0.2">
      <c r="C271"/>
      <c r="G271"/>
      <c r="K271"/>
    </row>
    <row r="272" spans="3:11" x14ac:dyDescent="0.2">
      <c r="C272"/>
      <c r="G272"/>
      <c r="K272"/>
    </row>
    <row r="273" spans="3:11" x14ac:dyDescent="0.2">
      <c r="C273"/>
      <c r="G273"/>
      <c r="K273"/>
    </row>
    <row r="274" spans="3:11" x14ac:dyDescent="0.2">
      <c r="C274"/>
      <c r="G274"/>
      <c r="K274"/>
    </row>
    <row r="275" spans="3:11" x14ac:dyDescent="0.2">
      <c r="C275"/>
      <c r="G275"/>
      <c r="K275"/>
    </row>
    <row r="276" spans="3:11" x14ac:dyDescent="0.2">
      <c r="C276"/>
      <c r="G276"/>
      <c r="K276"/>
    </row>
    <row r="277" spans="3:11" x14ac:dyDescent="0.2">
      <c r="C277"/>
      <c r="G277"/>
      <c r="K277"/>
    </row>
    <row r="278" spans="3:11" x14ac:dyDescent="0.2">
      <c r="C278"/>
      <c r="G278"/>
      <c r="K278"/>
    </row>
    <row r="279" spans="3:11" x14ac:dyDescent="0.2">
      <c r="C279"/>
      <c r="G279"/>
      <c r="K279"/>
    </row>
    <row r="280" spans="3:11" x14ac:dyDescent="0.2">
      <c r="C280"/>
      <c r="G280"/>
      <c r="K280"/>
    </row>
    <row r="281" spans="3:11" x14ac:dyDescent="0.2">
      <c r="C281"/>
      <c r="G281"/>
      <c r="K281"/>
    </row>
    <row r="282" spans="3:11" x14ac:dyDescent="0.2">
      <c r="C282"/>
      <c r="G282"/>
      <c r="K282"/>
    </row>
    <row r="283" spans="3:11" x14ac:dyDescent="0.2">
      <c r="C283"/>
      <c r="G283"/>
      <c r="K283"/>
    </row>
    <row r="284" spans="3:11" x14ac:dyDescent="0.2">
      <c r="C284"/>
      <c r="G284"/>
      <c r="K284"/>
    </row>
    <row r="285" spans="3:11" x14ac:dyDescent="0.2">
      <c r="C285"/>
      <c r="G285"/>
      <c r="K285"/>
    </row>
    <row r="286" spans="3:11" x14ac:dyDescent="0.2">
      <c r="C286"/>
      <c r="G286"/>
      <c r="K286"/>
    </row>
    <row r="287" spans="3:11" x14ac:dyDescent="0.2">
      <c r="C287"/>
      <c r="G287"/>
      <c r="K287"/>
    </row>
    <row r="288" spans="3:11" x14ac:dyDescent="0.2">
      <c r="C288"/>
      <c r="G288"/>
      <c r="K288"/>
    </row>
    <row r="289" spans="3:11" x14ac:dyDescent="0.2">
      <c r="C289"/>
      <c r="G289"/>
      <c r="K289"/>
    </row>
    <row r="290" spans="3:11" x14ac:dyDescent="0.2">
      <c r="C290"/>
      <c r="G290"/>
      <c r="K290"/>
    </row>
    <row r="291" spans="3:11" x14ac:dyDescent="0.2">
      <c r="C291"/>
      <c r="G291"/>
      <c r="K291"/>
    </row>
    <row r="292" spans="3:11" x14ac:dyDescent="0.2">
      <c r="C292"/>
      <c r="G292"/>
      <c r="K292"/>
    </row>
    <row r="293" spans="3:11" x14ac:dyDescent="0.2">
      <c r="C293"/>
      <c r="G293"/>
      <c r="K293"/>
    </row>
    <row r="294" spans="3:11" x14ac:dyDescent="0.2">
      <c r="C294"/>
      <c r="G294"/>
      <c r="K294"/>
    </row>
    <row r="295" spans="3:11" x14ac:dyDescent="0.2">
      <c r="C295"/>
      <c r="G295"/>
      <c r="K295"/>
    </row>
    <row r="296" spans="3:11" x14ac:dyDescent="0.2">
      <c r="C296"/>
      <c r="G296"/>
      <c r="K296"/>
    </row>
    <row r="297" spans="3:11" x14ac:dyDescent="0.2">
      <c r="C297"/>
      <c r="G297"/>
      <c r="K297"/>
    </row>
    <row r="298" spans="3:11" x14ac:dyDescent="0.2">
      <c r="C298"/>
      <c r="G298"/>
      <c r="K298"/>
    </row>
    <row r="299" spans="3:11" x14ac:dyDescent="0.2">
      <c r="C299"/>
      <c r="G299"/>
      <c r="K299"/>
    </row>
    <row r="300" spans="3:11" x14ac:dyDescent="0.2">
      <c r="C300"/>
      <c r="G300"/>
      <c r="K300"/>
    </row>
    <row r="301" spans="3:11" x14ac:dyDescent="0.2">
      <c r="C301"/>
      <c r="G301"/>
      <c r="K301"/>
    </row>
    <row r="302" spans="3:11" x14ac:dyDescent="0.2">
      <c r="C302"/>
      <c r="G302"/>
      <c r="K302"/>
    </row>
    <row r="303" spans="3:11" x14ac:dyDescent="0.2">
      <c r="C303"/>
      <c r="G303"/>
      <c r="K303"/>
    </row>
    <row r="304" spans="3:11" x14ac:dyDescent="0.2">
      <c r="C304"/>
      <c r="G304"/>
      <c r="K304"/>
    </row>
    <row r="305" spans="3:11" x14ac:dyDescent="0.2">
      <c r="C305"/>
      <c r="G305"/>
      <c r="K305"/>
    </row>
    <row r="306" spans="3:11" x14ac:dyDescent="0.2">
      <c r="C306"/>
      <c r="G306"/>
      <c r="K306"/>
    </row>
    <row r="307" spans="3:11" x14ac:dyDescent="0.2">
      <c r="C307"/>
      <c r="G307"/>
      <c r="K307"/>
    </row>
    <row r="308" spans="3:11" x14ac:dyDescent="0.2">
      <c r="C308"/>
      <c r="G308"/>
      <c r="K308"/>
    </row>
    <row r="309" spans="3:11" x14ac:dyDescent="0.2">
      <c r="C309"/>
      <c r="G309"/>
      <c r="K309"/>
    </row>
    <row r="310" spans="3:11" x14ac:dyDescent="0.2">
      <c r="C310"/>
      <c r="G310"/>
      <c r="K310"/>
    </row>
    <row r="311" spans="3:11" x14ac:dyDescent="0.2">
      <c r="C311"/>
      <c r="G311"/>
      <c r="K311"/>
    </row>
    <row r="312" spans="3:11" x14ac:dyDescent="0.2">
      <c r="C312"/>
      <c r="G312"/>
      <c r="K312"/>
    </row>
    <row r="313" spans="3:11" x14ac:dyDescent="0.2">
      <c r="C313"/>
      <c r="G313"/>
      <c r="K313"/>
    </row>
    <row r="314" spans="3:11" x14ac:dyDescent="0.2">
      <c r="C314"/>
      <c r="G314"/>
      <c r="K314"/>
    </row>
    <row r="315" spans="3:11" x14ac:dyDescent="0.2">
      <c r="C315"/>
      <c r="G315"/>
      <c r="K315"/>
    </row>
    <row r="316" spans="3:11" x14ac:dyDescent="0.2">
      <c r="C316"/>
      <c r="G316"/>
      <c r="K316"/>
    </row>
    <row r="317" spans="3:11" x14ac:dyDescent="0.2">
      <c r="C317"/>
      <c r="G317"/>
      <c r="K317"/>
    </row>
    <row r="318" spans="3:11" x14ac:dyDescent="0.2">
      <c r="C318"/>
      <c r="G318"/>
      <c r="K318"/>
    </row>
    <row r="319" spans="3:11" x14ac:dyDescent="0.2">
      <c r="C319"/>
      <c r="G319"/>
      <c r="K319"/>
    </row>
    <row r="320" spans="3:11" x14ac:dyDescent="0.2">
      <c r="C320"/>
      <c r="G320"/>
      <c r="K320"/>
    </row>
    <row r="321" spans="3:11" x14ac:dyDescent="0.2">
      <c r="C321"/>
      <c r="G321"/>
      <c r="K321"/>
    </row>
    <row r="322" spans="3:11" x14ac:dyDescent="0.2">
      <c r="C322"/>
      <c r="G322"/>
      <c r="K322"/>
    </row>
    <row r="323" spans="3:11" x14ac:dyDescent="0.2">
      <c r="C323"/>
      <c r="G323"/>
      <c r="K323"/>
    </row>
    <row r="324" spans="3:11" x14ac:dyDescent="0.2">
      <c r="C324"/>
      <c r="G324"/>
      <c r="K324"/>
    </row>
    <row r="325" spans="3:11" x14ac:dyDescent="0.2">
      <c r="C325"/>
      <c r="G325"/>
      <c r="K325"/>
    </row>
    <row r="326" spans="3:11" x14ac:dyDescent="0.2">
      <c r="C326"/>
      <c r="G326"/>
      <c r="K326"/>
    </row>
    <row r="327" spans="3:11" x14ac:dyDescent="0.2">
      <c r="C327"/>
      <c r="G327"/>
      <c r="K327"/>
    </row>
    <row r="328" spans="3:11" x14ac:dyDescent="0.2">
      <c r="C328"/>
      <c r="G328"/>
      <c r="K328"/>
    </row>
    <row r="329" spans="3:11" x14ac:dyDescent="0.2">
      <c r="C329"/>
      <c r="G329"/>
      <c r="K329"/>
    </row>
    <row r="330" spans="3:11" x14ac:dyDescent="0.2">
      <c r="C330"/>
      <c r="G330"/>
      <c r="K330"/>
    </row>
    <row r="331" spans="3:11" x14ac:dyDescent="0.2">
      <c r="C331"/>
      <c r="G331"/>
      <c r="K331"/>
    </row>
    <row r="332" spans="3:11" x14ac:dyDescent="0.2">
      <c r="C332"/>
      <c r="G332"/>
      <c r="K332"/>
    </row>
    <row r="333" spans="3:11" x14ac:dyDescent="0.2">
      <c r="C333"/>
      <c r="G333"/>
      <c r="K333"/>
    </row>
    <row r="334" spans="3:11" x14ac:dyDescent="0.2">
      <c r="C334"/>
      <c r="G334"/>
      <c r="K334"/>
    </row>
    <row r="335" spans="3:11" x14ac:dyDescent="0.2">
      <c r="C335"/>
      <c r="G335"/>
      <c r="K335"/>
    </row>
    <row r="336" spans="3:11" x14ac:dyDescent="0.2">
      <c r="C336"/>
      <c r="G336"/>
      <c r="K336"/>
    </row>
    <row r="337" spans="3:11" x14ac:dyDescent="0.2">
      <c r="C337"/>
      <c r="G337"/>
      <c r="K337"/>
    </row>
    <row r="338" spans="3:11" x14ac:dyDescent="0.2">
      <c r="C338"/>
      <c r="G338"/>
      <c r="K338"/>
    </row>
    <row r="339" spans="3:11" x14ac:dyDescent="0.2">
      <c r="C339"/>
      <c r="G339"/>
      <c r="K339"/>
    </row>
    <row r="340" spans="3:11" x14ac:dyDescent="0.2">
      <c r="C340"/>
      <c r="G340"/>
      <c r="K340"/>
    </row>
    <row r="341" spans="3:11" x14ac:dyDescent="0.2">
      <c r="C341"/>
      <c r="G341"/>
      <c r="K341"/>
    </row>
    <row r="342" spans="3:11" x14ac:dyDescent="0.2">
      <c r="C342"/>
      <c r="G342"/>
      <c r="K342"/>
    </row>
    <row r="343" spans="3:11" x14ac:dyDescent="0.2">
      <c r="C343"/>
      <c r="G343"/>
      <c r="K343"/>
    </row>
    <row r="344" spans="3:11" x14ac:dyDescent="0.2">
      <c r="C344"/>
      <c r="G344"/>
      <c r="K344"/>
    </row>
    <row r="345" spans="3:11" x14ac:dyDescent="0.2">
      <c r="C345"/>
      <c r="G345"/>
      <c r="K345"/>
    </row>
    <row r="346" spans="3:11" x14ac:dyDescent="0.2">
      <c r="C346"/>
      <c r="G346"/>
      <c r="K346"/>
    </row>
    <row r="347" spans="3:11" x14ac:dyDescent="0.2">
      <c r="C347"/>
      <c r="G347"/>
      <c r="K347"/>
    </row>
    <row r="348" spans="3:11" x14ac:dyDescent="0.2">
      <c r="C348"/>
      <c r="G348"/>
      <c r="K348"/>
    </row>
    <row r="349" spans="3:11" x14ac:dyDescent="0.2">
      <c r="C349"/>
      <c r="G349"/>
      <c r="K349"/>
    </row>
    <row r="350" spans="3:11" x14ac:dyDescent="0.2">
      <c r="C350"/>
      <c r="G350"/>
      <c r="K350"/>
    </row>
    <row r="351" spans="3:11" x14ac:dyDescent="0.2">
      <c r="C351"/>
      <c r="G351"/>
      <c r="K351"/>
    </row>
    <row r="352" spans="3:11" x14ac:dyDescent="0.2">
      <c r="C352"/>
      <c r="G352"/>
      <c r="K352"/>
    </row>
    <row r="353" spans="3:11" x14ac:dyDescent="0.2">
      <c r="C353"/>
      <c r="G353"/>
      <c r="K353"/>
    </row>
    <row r="354" spans="3:11" x14ac:dyDescent="0.2">
      <c r="C354"/>
      <c r="G354"/>
      <c r="K354"/>
    </row>
    <row r="355" spans="3:11" x14ac:dyDescent="0.2">
      <c r="C355"/>
      <c r="G355"/>
      <c r="K355"/>
    </row>
    <row r="356" spans="3:11" x14ac:dyDescent="0.2">
      <c r="C356"/>
      <c r="G356"/>
      <c r="K356"/>
    </row>
    <row r="357" spans="3:11" x14ac:dyDescent="0.2">
      <c r="C357"/>
      <c r="G357"/>
      <c r="K357"/>
    </row>
    <row r="358" spans="3:11" x14ac:dyDescent="0.2">
      <c r="C358"/>
      <c r="G358"/>
      <c r="K358"/>
    </row>
    <row r="359" spans="3:11" x14ac:dyDescent="0.2">
      <c r="C359"/>
      <c r="G359"/>
      <c r="K359"/>
    </row>
    <row r="360" spans="3:11" x14ac:dyDescent="0.2">
      <c r="C360"/>
      <c r="G360"/>
      <c r="K360"/>
    </row>
    <row r="361" spans="3:11" x14ac:dyDescent="0.2">
      <c r="C361"/>
      <c r="G361"/>
      <c r="K361"/>
    </row>
    <row r="362" spans="3:11" x14ac:dyDescent="0.2">
      <c r="C362"/>
      <c r="G362"/>
      <c r="K362"/>
    </row>
    <row r="363" spans="3:11" x14ac:dyDescent="0.2">
      <c r="C363"/>
      <c r="G363"/>
      <c r="K363"/>
    </row>
    <row r="364" spans="3:11" x14ac:dyDescent="0.2">
      <c r="C364"/>
      <c r="G364"/>
      <c r="K364"/>
    </row>
    <row r="365" spans="3:11" x14ac:dyDescent="0.2">
      <c r="C365"/>
      <c r="G365"/>
      <c r="K365"/>
    </row>
    <row r="366" spans="3:11" x14ac:dyDescent="0.2">
      <c r="C366"/>
      <c r="G366"/>
      <c r="K366"/>
    </row>
    <row r="367" spans="3:11" x14ac:dyDescent="0.2">
      <c r="C367"/>
      <c r="G367"/>
      <c r="K367"/>
    </row>
    <row r="368" spans="3:11" x14ac:dyDescent="0.2">
      <c r="C368"/>
      <c r="G368"/>
      <c r="K368"/>
    </row>
    <row r="369" spans="3:11" x14ac:dyDescent="0.2">
      <c r="C369"/>
      <c r="G369"/>
      <c r="K369"/>
    </row>
    <row r="370" spans="3:11" x14ac:dyDescent="0.2">
      <c r="C370"/>
      <c r="G370"/>
      <c r="K370"/>
    </row>
    <row r="371" spans="3:11" x14ac:dyDescent="0.2">
      <c r="C371"/>
      <c r="G371"/>
      <c r="K371"/>
    </row>
    <row r="372" spans="3:11" x14ac:dyDescent="0.2">
      <c r="C372"/>
      <c r="G372"/>
      <c r="K372"/>
    </row>
    <row r="373" spans="3:11" x14ac:dyDescent="0.2">
      <c r="C373"/>
      <c r="G373"/>
      <c r="K373"/>
    </row>
    <row r="374" spans="3:11" x14ac:dyDescent="0.2">
      <c r="C374"/>
      <c r="G374"/>
      <c r="K374"/>
    </row>
    <row r="375" spans="3:11" x14ac:dyDescent="0.2">
      <c r="C375"/>
      <c r="G375"/>
      <c r="K375"/>
    </row>
    <row r="376" spans="3:11" x14ac:dyDescent="0.2">
      <c r="C376"/>
      <c r="G376"/>
      <c r="K376"/>
    </row>
    <row r="377" spans="3:11" x14ac:dyDescent="0.2">
      <c r="C377"/>
      <c r="G377"/>
      <c r="K377"/>
    </row>
    <row r="378" spans="3:11" x14ac:dyDescent="0.2">
      <c r="C378"/>
      <c r="G378"/>
      <c r="K378"/>
    </row>
    <row r="379" spans="3:11" x14ac:dyDescent="0.2">
      <c r="C379"/>
      <c r="G379"/>
      <c r="K379"/>
    </row>
    <row r="380" spans="3:11" x14ac:dyDescent="0.2">
      <c r="C380"/>
      <c r="G380"/>
      <c r="K380"/>
    </row>
    <row r="381" spans="3:11" x14ac:dyDescent="0.2">
      <c r="C381"/>
      <c r="G381"/>
      <c r="K381"/>
    </row>
    <row r="382" spans="3:11" x14ac:dyDescent="0.2">
      <c r="C382"/>
      <c r="G382"/>
      <c r="K382"/>
    </row>
    <row r="383" spans="3:11" x14ac:dyDescent="0.2">
      <c r="C383"/>
      <c r="G383"/>
      <c r="K383"/>
    </row>
    <row r="384" spans="3:11" x14ac:dyDescent="0.2">
      <c r="C384"/>
      <c r="G384"/>
      <c r="K384"/>
    </row>
    <row r="385" spans="3:11" x14ac:dyDescent="0.2">
      <c r="C385"/>
      <c r="G385"/>
      <c r="K385"/>
    </row>
    <row r="386" spans="3:11" x14ac:dyDescent="0.2">
      <c r="C386"/>
      <c r="G386"/>
      <c r="K386"/>
    </row>
    <row r="387" spans="3:11" x14ac:dyDescent="0.2">
      <c r="C387"/>
      <c r="G387"/>
      <c r="K387"/>
    </row>
    <row r="388" spans="3:11" x14ac:dyDescent="0.2">
      <c r="C388"/>
      <c r="G388"/>
      <c r="K388"/>
    </row>
    <row r="389" spans="3:11" x14ac:dyDescent="0.2">
      <c r="C389"/>
      <c r="G389"/>
      <c r="K389"/>
    </row>
    <row r="390" spans="3:11" x14ac:dyDescent="0.2">
      <c r="C390"/>
      <c r="G390"/>
      <c r="K390"/>
    </row>
    <row r="391" spans="3:11" x14ac:dyDescent="0.2">
      <c r="C391"/>
      <c r="G391"/>
      <c r="K391"/>
    </row>
    <row r="392" spans="3:11" x14ac:dyDescent="0.2">
      <c r="C392"/>
      <c r="G392"/>
      <c r="K392"/>
    </row>
    <row r="393" spans="3:11" x14ac:dyDescent="0.2">
      <c r="C393"/>
      <c r="G393"/>
      <c r="K393"/>
    </row>
    <row r="394" spans="3:11" x14ac:dyDescent="0.2">
      <c r="C394"/>
      <c r="G394"/>
      <c r="K394"/>
    </row>
    <row r="395" spans="3:11" x14ac:dyDescent="0.2">
      <c r="C395"/>
      <c r="G395"/>
      <c r="K395"/>
    </row>
    <row r="396" spans="3:11" x14ac:dyDescent="0.2">
      <c r="C396"/>
      <c r="G396"/>
      <c r="K396"/>
    </row>
    <row r="397" spans="3:11" x14ac:dyDescent="0.2">
      <c r="C397"/>
      <c r="G397"/>
      <c r="K397"/>
    </row>
    <row r="398" spans="3:11" x14ac:dyDescent="0.2">
      <c r="C398"/>
      <c r="G398"/>
      <c r="K398"/>
    </row>
    <row r="399" spans="3:11" x14ac:dyDescent="0.2">
      <c r="C399"/>
      <c r="G399"/>
      <c r="K399"/>
    </row>
    <row r="400" spans="3:11" x14ac:dyDescent="0.2">
      <c r="C400"/>
      <c r="G400"/>
      <c r="K400"/>
    </row>
    <row r="401" spans="3:11" x14ac:dyDescent="0.2">
      <c r="C401"/>
      <c r="G401"/>
      <c r="K401"/>
    </row>
    <row r="402" spans="3:11" x14ac:dyDescent="0.2">
      <c r="C402"/>
      <c r="G402"/>
      <c r="K402"/>
    </row>
    <row r="403" spans="3:11" x14ac:dyDescent="0.2">
      <c r="C403"/>
      <c r="G403"/>
      <c r="K403"/>
    </row>
    <row r="404" spans="3:11" x14ac:dyDescent="0.2">
      <c r="C404"/>
      <c r="G404"/>
      <c r="K404"/>
    </row>
    <row r="405" spans="3:11" x14ac:dyDescent="0.2">
      <c r="C405"/>
      <c r="G405"/>
      <c r="K405"/>
    </row>
    <row r="406" spans="3:11" x14ac:dyDescent="0.2">
      <c r="C406"/>
      <c r="G406"/>
      <c r="K406"/>
    </row>
    <row r="407" spans="3:11" x14ac:dyDescent="0.2">
      <c r="C407"/>
      <c r="G407"/>
      <c r="K407"/>
    </row>
    <row r="408" spans="3:11" x14ac:dyDescent="0.2">
      <c r="C408"/>
      <c r="G408"/>
      <c r="K408"/>
    </row>
    <row r="409" spans="3:11" x14ac:dyDescent="0.2">
      <c r="C409"/>
      <c r="G409"/>
      <c r="K409"/>
    </row>
    <row r="410" spans="3:11" x14ac:dyDescent="0.2">
      <c r="C410"/>
      <c r="G410"/>
      <c r="K410"/>
    </row>
    <row r="411" spans="3:11" x14ac:dyDescent="0.2">
      <c r="C411"/>
      <c r="G411"/>
      <c r="K411"/>
    </row>
    <row r="412" spans="3:11" x14ac:dyDescent="0.2">
      <c r="C412"/>
      <c r="G412"/>
      <c r="K412"/>
    </row>
    <row r="413" spans="3:11" x14ac:dyDescent="0.2">
      <c r="C413"/>
      <c r="G413"/>
      <c r="K413"/>
    </row>
    <row r="414" spans="3:11" x14ac:dyDescent="0.2">
      <c r="C414"/>
      <c r="G414"/>
      <c r="K414"/>
    </row>
    <row r="415" spans="3:11" x14ac:dyDescent="0.2">
      <c r="C415"/>
      <c r="G415"/>
      <c r="K415"/>
    </row>
    <row r="416" spans="3:11" x14ac:dyDescent="0.2">
      <c r="C416"/>
      <c r="G416"/>
      <c r="K416"/>
    </row>
    <row r="417" spans="3:11" x14ac:dyDescent="0.2">
      <c r="C417"/>
      <c r="G417"/>
      <c r="K417"/>
    </row>
    <row r="418" spans="3:11" x14ac:dyDescent="0.2">
      <c r="C418"/>
      <c r="G418"/>
      <c r="K418"/>
    </row>
    <row r="419" spans="3:11" x14ac:dyDescent="0.2">
      <c r="C419"/>
      <c r="G419"/>
      <c r="K419"/>
    </row>
    <row r="420" spans="3:11" x14ac:dyDescent="0.2">
      <c r="C420"/>
      <c r="G420"/>
      <c r="K420"/>
    </row>
    <row r="421" spans="3:11" x14ac:dyDescent="0.2">
      <c r="C421"/>
      <c r="G421"/>
      <c r="K421"/>
    </row>
    <row r="422" spans="3:11" x14ac:dyDescent="0.2">
      <c r="C422"/>
      <c r="G422"/>
      <c r="K422"/>
    </row>
    <row r="423" spans="3:11" x14ac:dyDescent="0.2">
      <c r="C423"/>
      <c r="G423"/>
      <c r="K423"/>
    </row>
    <row r="424" spans="3:11" x14ac:dyDescent="0.2">
      <c r="C424"/>
      <c r="G424"/>
      <c r="K424"/>
    </row>
    <row r="425" spans="3:11" x14ac:dyDescent="0.2">
      <c r="C425"/>
      <c r="G425"/>
      <c r="K425"/>
    </row>
    <row r="426" spans="3:11" x14ac:dyDescent="0.2">
      <c r="C426"/>
      <c r="G426"/>
      <c r="K426"/>
    </row>
    <row r="427" spans="3:11" x14ac:dyDescent="0.2">
      <c r="C427"/>
      <c r="G427"/>
      <c r="K427"/>
    </row>
    <row r="428" spans="3:11" x14ac:dyDescent="0.2">
      <c r="C428"/>
      <c r="G428"/>
      <c r="K428"/>
    </row>
    <row r="429" spans="3:11" x14ac:dyDescent="0.2">
      <c r="C429"/>
      <c r="G429"/>
      <c r="K429"/>
    </row>
    <row r="430" spans="3:11" x14ac:dyDescent="0.2">
      <c r="C430"/>
      <c r="G430"/>
      <c r="K430"/>
    </row>
    <row r="431" spans="3:11" x14ac:dyDescent="0.2">
      <c r="C431"/>
      <c r="G431"/>
      <c r="K431"/>
    </row>
    <row r="432" spans="3:11" x14ac:dyDescent="0.2">
      <c r="C432"/>
      <c r="G432"/>
      <c r="K432"/>
    </row>
    <row r="433" spans="3:11" x14ac:dyDescent="0.2">
      <c r="C433"/>
      <c r="G433"/>
      <c r="K433"/>
    </row>
    <row r="434" spans="3:11" x14ac:dyDescent="0.2">
      <c r="C434"/>
      <c r="G434"/>
      <c r="K434"/>
    </row>
    <row r="435" spans="3:11" x14ac:dyDescent="0.2">
      <c r="C435"/>
      <c r="G435"/>
      <c r="K435"/>
    </row>
    <row r="436" spans="3:11" x14ac:dyDescent="0.2">
      <c r="C436"/>
      <c r="G436"/>
      <c r="K436"/>
    </row>
    <row r="437" spans="3:11" x14ac:dyDescent="0.2">
      <c r="C437"/>
      <c r="G437"/>
      <c r="K437"/>
    </row>
    <row r="438" spans="3:11" x14ac:dyDescent="0.2">
      <c r="C438"/>
      <c r="G438"/>
      <c r="K438"/>
    </row>
    <row r="439" spans="3:11" x14ac:dyDescent="0.2">
      <c r="C439"/>
      <c r="G439"/>
      <c r="K439"/>
    </row>
    <row r="440" spans="3:11" x14ac:dyDescent="0.2">
      <c r="C440"/>
      <c r="G440"/>
      <c r="K440"/>
    </row>
    <row r="441" spans="3:11" x14ac:dyDescent="0.2">
      <c r="C441"/>
      <c r="G441"/>
      <c r="K441"/>
    </row>
    <row r="442" spans="3:11" x14ac:dyDescent="0.2">
      <c r="C442"/>
      <c r="G442"/>
      <c r="K442"/>
    </row>
    <row r="443" spans="3:11" x14ac:dyDescent="0.2">
      <c r="C443"/>
      <c r="G443"/>
      <c r="K443"/>
    </row>
    <row r="444" spans="3:11" x14ac:dyDescent="0.2">
      <c r="C444"/>
      <c r="G444"/>
      <c r="K444"/>
    </row>
    <row r="445" spans="3:11" x14ac:dyDescent="0.2">
      <c r="C445"/>
      <c r="G445"/>
      <c r="K445"/>
    </row>
    <row r="446" spans="3:11" x14ac:dyDescent="0.2">
      <c r="C446"/>
      <c r="G446"/>
      <c r="K446"/>
    </row>
    <row r="447" spans="3:11" x14ac:dyDescent="0.2">
      <c r="C447"/>
      <c r="G447"/>
      <c r="K447"/>
    </row>
    <row r="448" spans="3:11" x14ac:dyDescent="0.2">
      <c r="C448"/>
      <c r="G448"/>
      <c r="K448"/>
    </row>
    <row r="449" spans="3:11" x14ac:dyDescent="0.2">
      <c r="C449"/>
      <c r="G449"/>
      <c r="K449"/>
    </row>
    <row r="450" spans="3:11" x14ac:dyDescent="0.2">
      <c r="C450"/>
      <c r="G450"/>
      <c r="K450"/>
    </row>
    <row r="451" spans="3:11" x14ac:dyDescent="0.2">
      <c r="C451"/>
      <c r="G451"/>
      <c r="K451"/>
    </row>
    <row r="452" spans="3:11" x14ac:dyDescent="0.2">
      <c r="C452"/>
      <c r="G452"/>
      <c r="K452"/>
    </row>
    <row r="453" spans="3:11" x14ac:dyDescent="0.2">
      <c r="C453"/>
      <c r="G453"/>
      <c r="K453"/>
    </row>
    <row r="454" spans="3:11" x14ac:dyDescent="0.2">
      <c r="C454"/>
      <c r="G454"/>
      <c r="K454"/>
    </row>
    <row r="455" spans="3:11" x14ac:dyDescent="0.2">
      <c r="C455"/>
      <c r="G455"/>
      <c r="K455"/>
    </row>
    <row r="456" spans="3:11" x14ac:dyDescent="0.2">
      <c r="C456"/>
      <c r="G456"/>
      <c r="K456"/>
    </row>
    <row r="457" spans="3:11" x14ac:dyDescent="0.2">
      <c r="C457"/>
      <c r="G457"/>
      <c r="K457"/>
    </row>
    <row r="458" spans="3:11" x14ac:dyDescent="0.2">
      <c r="C458"/>
      <c r="G458"/>
      <c r="K458"/>
    </row>
    <row r="459" spans="3:11" x14ac:dyDescent="0.2">
      <c r="C459"/>
      <c r="G459"/>
      <c r="K459"/>
    </row>
    <row r="460" spans="3:11" x14ac:dyDescent="0.2">
      <c r="C460"/>
      <c r="G460"/>
      <c r="K460"/>
    </row>
    <row r="461" spans="3:11" x14ac:dyDescent="0.2">
      <c r="C461"/>
      <c r="G461"/>
      <c r="K461"/>
    </row>
    <row r="462" spans="3:11" x14ac:dyDescent="0.2">
      <c r="C462"/>
      <c r="G462"/>
      <c r="K462"/>
    </row>
    <row r="463" spans="3:11" x14ac:dyDescent="0.2">
      <c r="C463"/>
      <c r="G463"/>
      <c r="K463"/>
    </row>
    <row r="464" spans="3:11" x14ac:dyDescent="0.2">
      <c r="C464"/>
      <c r="G464"/>
      <c r="K464"/>
    </row>
    <row r="465" spans="3:11" x14ac:dyDescent="0.2">
      <c r="C465"/>
      <c r="G465"/>
      <c r="K465"/>
    </row>
    <row r="466" spans="3:11" x14ac:dyDescent="0.2">
      <c r="C466"/>
      <c r="G466"/>
      <c r="K466"/>
    </row>
    <row r="467" spans="3:11" x14ac:dyDescent="0.2">
      <c r="C467"/>
      <c r="G467"/>
      <c r="K467"/>
    </row>
    <row r="468" spans="3:11" x14ac:dyDescent="0.2">
      <c r="C468"/>
      <c r="G468"/>
      <c r="K468"/>
    </row>
    <row r="469" spans="3:11" x14ac:dyDescent="0.2">
      <c r="C469"/>
      <c r="G469"/>
      <c r="K469"/>
    </row>
    <row r="470" spans="3:11" x14ac:dyDescent="0.2">
      <c r="C470"/>
      <c r="G470"/>
      <c r="K470"/>
    </row>
    <row r="471" spans="3:11" x14ac:dyDescent="0.2">
      <c r="C471"/>
      <c r="G471"/>
      <c r="K471"/>
    </row>
    <row r="472" spans="3:11" x14ac:dyDescent="0.2">
      <c r="C472"/>
      <c r="G472"/>
      <c r="K472"/>
    </row>
    <row r="473" spans="3:11" x14ac:dyDescent="0.2">
      <c r="C473"/>
      <c r="G473"/>
      <c r="K473"/>
    </row>
    <row r="474" spans="3:11" x14ac:dyDescent="0.2">
      <c r="C474"/>
      <c r="G474"/>
      <c r="K474"/>
    </row>
    <row r="475" spans="3:11" x14ac:dyDescent="0.2">
      <c r="C475"/>
      <c r="G475"/>
      <c r="K475"/>
    </row>
    <row r="476" spans="3:11" x14ac:dyDescent="0.2">
      <c r="C476"/>
      <c r="G476"/>
      <c r="K476"/>
    </row>
    <row r="477" spans="3:11" x14ac:dyDescent="0.2">
      <c r="C477"/>
      <c r="G477"/>
      <c r="K477"/>
    </row>
    <row r="478" spans="3:11" x14ac:dyDescent="0.2">
      <c r="C478"/>
      <c r="G478"/>
      <c r="K478"/>
    </row>
    <row r="479" spans="3:11" x14ac:dyDescent="0.2">
      <c r="C479"/>
      <c r="G479"/>
      <c r="K479"/>
    </row>
    <row r="480" spans="3:11" x14ac:dyDescent="0.2">
      <c r="C480"/>
      <c r="G480"/>
      <c r="K480"/>
    </row>
    <row r="481" spans="3:11" x14ac:dyDescent="0.2">
      <c r="C481"/>
      <c r="G481"/>
      <c r="K481"/>
    </row>
    <row r="482" spans="3:11" x14ac:dyDescent="0.2">
      <c r="C482"/>
      <c r="G482"/>
      <c r="K482"/>
    </row>
    <row r="483" spans="3:11" x14ac:dyDescent="0.2">
      <c r="C483"/>
      <c r="G483"/>
      <c r="K483"/>
    </row>
    <row r="484" spans="3:11" x14ac:dyDescent="0.2">
      <c r="C484"/>
      <c r="G484"/>
      <c r="K484"/>
    </row>
    <row r="485" spans="3:11" x14ac:dyDescent="0.2">
      <c r="C485"/>
      <c r="G485"/>
      <c r="K485"/>
    </row>
    <row r="486" spans="3:11" x14ac:dyDescent="0.2">
      <c r="C486"/>
      <c r="G486"/>
      <c r="K486"/>
    </row>
    <row r="487" spans="3:11" x14ac:dyDescent="0.2">
      <c r="C487"/>
      <c r="G487"/>
      <c r="K487"/>
    </row>
    <row r="488" spans="3:11" x14ac:dyDescent="0.2">
      <c r="C488"/>
      <c r="G488"/>
      <c r="K488"/>
    </row>
    <row r="489" spans="3:11" x14ac:dyDescent="0.2">
      <c r="C489"/>
      <c r="G489"/>
      <c r="K489"/>
    </row>
    <row r="490" spans="3:11" x14ac:dyDescent="0.2">
      <c r="C490"/>
      <c r="G490"/>
      <c r="K490"/>
    </row>
    <row r="491" spans="3:11" x14ac:dyDescent="0.2">
      <c r="C491"/>
      <c r="G491"/>
      <c r="K491"/>
    </row>
    <row r="492" spans="3:11" x14ac:dyDescent="0.2">
      <c r="C492"/>
      <c r="G492"/>
      <c r="K492"/>
    </row>
    <row r="493" spans="3:11" x14ac:dyDescent="0.2">
      <c r="C493"/>
      <c r="G493"/>
      <c r="K493"/>
    </row>
    <row r="494" spans="3:11" x14ac:dyDescent="0.2">
      <c r="C494"/>
      <c r="G494"/>
      <c r="K494"/>
    </row>
    <row r="495" spans="3:11" x14ac:dyDescent="0.2">
      <c r="C495"/>
      <c r="G495"/>
      <c r="K495"/>
    </row>
    <row r="496" spans="3:11" x14ac:dyDescent="0.2">
      <c r="C496"/>
      <c r="G496"/>
      <c r="K496"/>
    </row>
    <row r="497" spans="3:11" x14ac:dyDescent="0.2">
      <c r="C497"/>
      <c r="G497"/>
      <c r="K497"/>
    </row>
    <row r="498" spans="3:11" x14ac:dyDescent="0.2">
      <c r="C498"/>
      <c r="G498"/>
      <c r="K498"/>
    </row>
    <row r="499" spans="3:11" x14ac:dyDescent="0.2">
      <c r="C499"/>
      <c r="G499"/>
      <c r="K499"/>
    </row>
    <row r="500" spans="3:11" x14ac:dyDescent="0.2">
      <c r="C500"/>
      <c r="G500"/>
      <c r="K500"/>
    </row>
    <row r="501" spans="3:11" x14ac:dyDescent="0.2">
      <c r="C501"/>
      <c r="G501"/>
      <c r="K501"/>
    </row>
    <row r="502" spans="3:11" x14ac:dyDescent="0.2">
      <c r="C502"/>
      <c r="G502"/>
      <c r="K502"/>
    </row>
    <row r="503" spans="3:11" x14ac:dyDescent="0.2">
      <c r="C503"/>
      <c r="G503"/>
      <c r="K503"/>
    </row>
    <row r="504" spans="3:11" x14ac:dyDescent="0.2">
      <c r="C504"/>
      <c r="G504"/>
      <c r="K504"/>
    </row>
    <row r="505" spans="3:11" x14ac:dyDescent="0.2">
      <c r="C505"/>
      <c r="G505"/>
      <c r="K505"/>
    </row>
    <row r="506" spans="3:11" x14ac:dyDescent="0.2">
      <c r="C506"/>
      <c r="G506"/>
      <c r="K506"/>
    </row>
    <row r="507" spans="3:11" x14ac:dyDescent="0.2">
      <c r="C507"/>
      <c r="G507"/>
      <c r="K507"/>
    </row>
    <row r="508" spans="3:11" x14ac:dyDescent="0.2">
      <c r="C508"/>
      <c r="G508"/>
      <c r="K508"/>
    </row>
    <row r="509" spans="3:11" x14ac:dyDescent="0.2">
      <c r="C509"/>
      <c r="G509"/>
      <c r="K509"/>
    </row>
    <row r="510" spans="3:11" x14ac:dyDescent="0.2">
      <c r="C510"/>
      <c r="G510"/>
      <c r="K510"/>
    </row>
    <row r="511" spans="3:11" x14ac:dyDescent="0.2">
      <c r="C511"/>
      <c r="G511"/>
      <c r="K511"/>
    </row>
    <row r="512" spans="3:11" x14ac:dyDescent="0.2">
      <c r="C512"/>
      <c r="G512"/>
      <c r="K512"/>
    </row>
    <row r="513" spans="3:11" x14ac:dyDescent="0.2">
      <c r="C513"/>
      <c r="G513"/>
      <c r="K513"/>
    </row>
    <row r="514" spans="3:11" x14ac:dyDescent="0.2">
      <c r="C514"/>
      <c r="G514"/>
      <c r="K514"/>
    </row>
    <row r="515" spans="3:11" x14ac:dyDescent="0.2">
      <c r="C515"/>
      <c r="G515"/>
      <c r="K515"/>
    </row>
    <row r="516" spans="3:11" x14ac:dyDescent="0.2">
      <c r="C516"/>
      <c r="G516"/>
      <c r="K516"/>
    </row>
    <row r="517" spans="3:11" x14ac:dyDescent="0.2">
      <c r="C517"/>
      <c r="G517"/>
      <c r="K517"/>
    </row>
    <row r="518" spans="3:11" x14ac:dyDescent="0.2">
      <c r="C518"/>
      <c r="G518"/>
      <c r="K518"/>
    </row>
    <row r="519" spans="3:11" x14ac:dyDescent="0.2">
      <c r="C519"/>
      <c r="G519"/>
      <c r="K519"/>
    </row>
    <row r="520" spans="3:11" x14ac:dyDescent="0.2">
      <c r="C520"/>
      <c r="G520"/>
      <c r="K520"/>
    </row>
    <row r="521" spans="3:11" x14ac:dyDescent="0.2">
      <c r="C521"/>
      <c r="G521"/>
      <c r="K521"/>
    </row>
    <row r="522" spans="3:11" x14ac:dyDescent="0.2">
      <c r="C522"/>
      <c r="G522"/>
      <c r="K522"/>
    </row>
    <row r="523" spans="3:11" x14ac:dyDescent="0.2">
      <c r="C523"/>
      <c r="G523"/>
      <c r="K523"/>
    </row>
    <row r="524" spans="3:11" x14ac:dyDescent="0.2">
      <c r="C524"/>
      <c r="G524"/>
      <c r="K524"/>
    </row>
    <row r="525" spans="3:11" x14ac:dyDescent="0.2">
      <c r="C525"/>
      <c r="G525"/>
      <c r="K525"/>
    </row>
    <row r="526" spans="3:11" x14ac:dyDescent="0.2">
      <c r="C526"/>
      <c r="G526"/>
      <c r="K526"/>
    </row>
    <row r="527" spans="3:11" x14ac:dyDescent="0.2">
      <c r="C527"/>
      <c r="G527"/>
      <c r="K527"/>
    </row>
    <row r="528" spans="3:11" x14ac:dyDescent="0.2">
      <c r="C528"/>
      <c r="G528"/>
      <c r="K528"/>
    </row>
    <row r="529" spans="3:11" x14ac:dyDescent="0.2">
      <c r="C529"/>
      <c r="G529"/>
      <c r="K529"/>
    </row>
    <row r="530" spans="3:11" x14ac:dyDescent="0.2">
      <c r="C530"/>
      <c r="G530"/>
      <c r="K530"/>
    </row>
    <row r="531" spans="3:11" x14ac:dyDescent="0.2">
      <c r="C531"/>
      <c r="G531"/>
      <c r="K531"/>
    </row>
    <row r="532" spans="3:11" x14ac:dyDescent="0.2">
      <c r="C532"/>
      <c r="G532"/>
      <c r="K532"/>
    </row>
    <row r="533" spans="3:11" x14ac:dyDescent="0.2">
      <c r="C533"/>
      <c r="G533"/>
      <c r="K533"/>
    </row>
    <row r="534" spans="3:11" x14ac:dyDescent="0.2">
      <c r="C534"/>
      <c r="G534"/>
      <c r="K534"/>
    </row>
    <row r="535" spans="3:11" x14ac:dyDescent="0.2">
      <c r="C535"/>
      <c r="G535"/>
      <c r="K535"/>
    </row>
    <row r="536" spans="3:11" x14ac:dyDescent="0.2">
      <c r="C536"/>
      <c r="G536"/>
      <c r="K536"/>
    </row>
    <row r="537" spans="3:11" x14ac:dyDescent="0.2">
      <c r="C537"/>
      <c r="G537"/>
      <c r="K537"/>
    </row>
    <row r="538" spans="3:11" x14ac:dyDescent="0.2">
      <c r="C538"/>
      <c r="G538"/>
      <c r="K538"/>
    </row>
    <row r="539" spans="3:11" x14ac:dyDescent="0.2">
      <c r="C539"/>
      <c r="G539"/>
      <c r="K539"/>
    </row>
    <row r="540" spans="3:11" x14ac:dyDescent="0.2">
      <c r="C540"/>
      <c r="G540"/>
      <c r="K540"/>
    </row>
    <row r="541" spans="3:11" x14ac:dyDescent="0.2">
      <c r="C541"/>
      <c r="G541"/>
      <c r="K541"/>
    </row>
    <row r="542" spans="3:11" x14ac:dyDescent="0.2">
      <c r="C542"/>
      <c r="G542"/>
      <c r="K542"/>
    </row>
    <row r="543" spans="3:11" x14ac:dyDescent="0.2">
      <c r="C543"/>
      <c r="G543"/>
      <c r="K543"/>
    </row>
    <row r="544" spans="3:11" x14ac:dyDescent="0.2">
      <c r="C544"/>
      <c r="G544"/>
      <c r="K544"/>
    </row>
    <row r="545" spans="3:11" x14ac:dyDescent="0.2">
      <c r="C545"/>
      <c r="G545"/>
      <c r="K545"/>
    </row>
    <row r="546" spans="3:11" x14ac:dyDescent="0.2">
      <c r="C546"/>
      <c r="G546"/>
      <c r="K546"/>
    </row>
    <row r="547" spans="3:11" x14ac:dyDescent="0.2">
      <c r="C547"/>
      <c r="G547"/>
      <c r="K547"/>
    </row>
    <row r="548" spans="3:11" x14ac:dyDescent="0.2">
      <c r="C548"/>
      <c r="G548"/>
      <c r="K548"/>
    </row>
    <row r="549" spans="3:11" x14ac:dyDescent="0.2">
      <c r="C549"/>
      <c r="G549"/>
      <c r="K549"/>
    </row>
    <row r="550" spans="3:11" x14ac:dyDescent="0.2">
      <c r="C550"/>
      <c r="G550"/>
      <c r="K550"/>
    </row>
    <row r="551" spans="3:11" x14ac:dyDescent="0.2">
      <c r="C551"/>
      <c r="G551"/>
      <c r="K551"/>
    </row>
    <row r="552" spans="3:11" x14ac:dyDescent="0.2">
      <c r="C552"/>
      <c r="G552"/>
      <c r="K552"/>
    </row>
    <row r="553" spans="3:11" x14ac:dyDescent="0.2">
      <c r="C553"/>
      <c r="G553"/>
      <c r="K553"/>
    </row>
    <row r="554" spans="3:11" x14ac:dyDescent="0.2">
      <c r="C554"/>
      <c r="G554"/>
      <c r="K554"/>
    </row>
    <row r="555" spans="3:11" x14ac:dyDescent="0.2">
      <c r="C555"/>
      <c r="G555"/>
      <c r="K555"/>
    </row>
    <row r="556" spans="3:11" x14ac:dyDescent="0.2">
      <c r="C556"/>
      <c r="G556"/>
      <c r="K556"/>
    </row>
    <row r="557" spans="3:11" x14ac:dyDescent="0.2">
      <c r="C557"/>
      <c r="G557"/>
      <c r="K557"/>
    </row>
    <row r="558" spans="3:11" x14ac:dyDescent="0.2">
      <c r="C558"/>
      <c r="G558"/>
      <c r="K558"/>
    </row>
    <row r="559" spans="3:11" x14ac:dyDescent="0.2">
      <c r="C559"/>
      <c r="G559"/>
      <c r="K559"/>
    </row>
    <row r="560" spans="3:11" x14ac:dyDescent="0.2">
      <c r="C560"/>
      <c r="G560"/>
      <c r="K560"/>
    </row>
    <row r="561" spans="3:11" x14ac:dyDescent="0.2">
      <c r="C561"/>
      <c r="G561"/>
      <c r="K561"/>
    </row>
    <row r="562" spans="3:11" x14ac:dyDescent="0.2">
      <c r="C562"/>
      <c r="G562"/>
      <c r="K562"/>
    </row>
    <row r="563" spans="3:11" x14ac:dyDescent="0.2">
      <c r="C563"/>
      <c r="G563"/>
      <c r="K563"/>
    </row>
    <row r="564" spans="3:11" x14ac:dyDescent="0.2">
      <c r="C564"/>
      <c r="G564"/>
      <c r="K564"/>
    </row>
    <row r="565" spans="3:11" x14ac:dyDescent="0.2">
      <c r="C565"/>
      <c r="G565"/>
      <c r="K565"/>
    </row>
    <row r="566" spans="3:11" x14ac:dyDescent="0.2">
      <c r="C566"/>
      <c r="G566"/>
      <c r="K566"/>
    </row>
    <row r="567" spans="3:11" x14ac:dyDescent="0.2">
      <c r="C567"/>
      <c r="G567"/>
      <c r="K567"/>
    </row>
    <row r="568" spans="3:11" x14ac:dyDescent="0.2">
      <c r="C568"/>
      <c r="G568"/>
      <c r="K568"/>
    </row>
    <row r="569" spans="3:11" x14ac:dyDescent="0.2">
      <c r="C569"/>
      <c r="G569"/>
      <c r="K569"/>
    </row>
    <row r="570" spans="3:11" x14ac:dyDescent="0.2">
      <c r="C570"/>
      <c r="G570"/>
      <c r="K570"/>
    </row>
    <row r="571" spans="3:11" x14ac:dyDescent="0.2">
      <c r="C571"/>
      <c r="G571"/>
      <c r="K571"/>
    </row>
    <row r="572" spans="3:11" x14ac:dyDescent="0.2">
      <c r="C572"/>
      <c r="G572"/>
      <c r="K572"/>
    </row>
    <row r="573" spans="3:11" x14ac:dyDescent="0.2">
      <c r="C573"/>
      <c r="G573"/>
      <c r="K573"/>
    </row>
    <row r="574" spans="3:11" x14ac:dyDescent="0.2">
      <c r="C574"/>
      <c r="G574"/>
      <c r="K574"/>
    </row>
    <row r="575" spans="3:11" x14ac:dyDescent="0.2">
      <c r="C575"/>
      <c r="G575"/>
      <c r="K575"/>
    </row>
    <row r="576" spans="3:11" x14ac:dyDescent="0.2">
      <c r="C576"/>
      <c r="G576"/>
      <c r="K576"/>
    </row>
    <row r="577" spans="3:11" x14ac:dyDescent="0.2">
      <c r="C577"/>
      <c r="G577"/>
      <c r="K577"/>
    </row>
    <row r="578" spans="3:11" x14ac:dyDescent="0.2">
      <c r="C578"/>
      <c r="G578"/>
      <c r="K578"/>
    </row>
    <row r="579" spans="3:11" x14ac:dyDescent="0.2">
      <c r="C579"/>
      <c r="G579"/>
      <c r="K579"/>
    </row>
    <row r="580" spans="3:11" x14ac:dyDescent="0.2">
      <c r="C580"/>
      <c r="G580"/>
      <c r="K580"/>
    </row>
    <row r="581" spans="3:11" x14ac:dyDescent="0.2">
      <c r="C581"/>
      <c r="G581"/>
      <c r="K581"/>
    </row>
    <row r="582" spans="3:11" x14ac:dyDescent="0.2">
      <c r="C582"/>
      <c r="G582"/>
      <c r="K582"/>
    </row>
    <row r="583" spans="3:11" x14ac:dyDescent="0.2">
      <c r="C583"/>
      <c r="G583"/>
      <c r="K583"/>
    </row>
    <row r="584" spans="3:11" x14ac:dyDescent="0.2">
      <c r="C584"/>
      <c r="G584"/>
      <c r="K584"/>
    </row>
    <row r="585" spans="3:11" x14ac:dyDescent="0.2">
      <c r="C585"/>
      <c r="G585"/>
      <c r="K585"/>
    </row>
    <row r="586" spans="3:11" x14ac:dyDescent="0.2">
      <c r="C586"/>
      <c r="G586"/>
      <c r="K586"/>
    </row>
    <row r="587" spans="3:11" x14ac:dyDescent="0.2">
      <c r="C587"/>
      <c r="G587"/>
      <c r="K587"/>
    </row>
    <row r="588" spans="3:11" x14ac:dyDescent="0.2">
      <c r="C588"/>
      <c r="G588"/>
      <c r="K588"/>
    </row>
    <row r="589" spans="3:11" x14ac:dyDescent="0.2">
      <c r="C589"/>
      <c r="G589"/>
      <c r="K589"/>
    </row>
    <row r="590" spans="3:11" x14ac:dyDescent="0.2">
      <c r="C590"/>
      <c r="G590"/>
      <c r="K590"/>
    </row>
    <row r="591" spans="3:11" x14ac:dyDescent="0.2">
      <c r="C591"/>
      <c r="G591"/>
      <c r="K591"/>
    </row>
    <row r="592" spans="3:11" x14ac:dyDescent="0.2">
      <c r="C592"/>
      <c r="G592"/>
      <c r="K592"/>
    </row>
    <row r="593" spans="3:11" x14ac:dyDescent="0.2">
      <c r="C593"/>
      <c r="G593"/>
      <c r="K593"/>
    </row>
    <row r="594" spans="3:11" x14ac:dyDescent="0.2">
      <c r="C594"/>
      <c r="G594"/>
      <c r="K594"/>
    </row>
    <row r="595" spans="3:11" x14ac:dyDescent="0.2">
      <c r="C595"/>
      <c r="G595"/>
      <c r="K595"/>
    </row>
    <row r="596" spans="3:11" x14ac:dyDescent="0.2">
      <c r="C596"/>
      <c r="G596"/>
      <c r="K596"/>
    </row>
    <row r="597" spans="3:11" x14ac:dyDescent="0.2">
      <c r="C597"/>
      <c r="G597"/>
      <c r="K597"/>
    </row>
    <row r="598" spans="3:11" x14ac:dyDescent="0.2">
      <c r="C598"/>
      <c r="G598"/>
      <c r="K598"/>
    </row>
    <row r="599" spans="3:11" x14ac:dyDescent="0.2">
      <c r="C599"/>
      <c r="G599"/>
      <c r="K599"/>
    </row>
    <row r="600" spans="3:11" x14ac:dyDescent="0.2">
      <c r="C600"/>
      <c r="G600"/>
      <c r="K600"/>
    </row>
    <row r="601" spans="3:11" x14ac:dyDescent="0.2">
      <c r="C601"/>
      <c r="G601"/>
      <c r="K601"/>
    </row>
    <row r="602" spans="3:11" x14ac:dyDescent="0.2">
      <c r="C602"/>
      <c r="G602"/>
      <c r="K602"/>
    </row>
    <row r="603" spans="3:11" x14ac:dyDescent="0.2">
      <c r="C603"/>
      <c r="G603"/>
      <c r="K603"/>
    </row>
    <row r="604" spans="3:11" x14ac:dyDescent="0.2">
      <c r="C604"/>
      <c r="G604"/>
      <c r="K604"/>
    </row>
    <row r="605" spans="3:11" x14ac:dyDescent="0.2">
      <c r="C605"/>
      <c r="G605"/>
      <c r="K605"/>
    </row>
    <row r="606" spans="3:11" x14ac:dyDescent="0.2">
      <c r="C606"/>
      <c r="G606"/>
      <c r="K606"/>
    </row>
    <row r="607" spans="3:11" x14ac:dyDescent="0.2">
      <c r="C607"/>
      <c r="G607"/>
      <c r="K607"/>
    </row>
    <row r="608" spans="3:11" x14ac:dyDescent="0.2">
      <c r="C608"/>
      <c r="G608"/>
      <c r="K608"/>
    </row>
    <row r="609" spans="3:11" x14ac:dyDescent="0.2">
      <c r="C609"/>
      <c r="G609"/>
      <c r="K609"/>
    </row>
    <row r="610" spans="3:11" x14ac:dyDescent="0.2">
      <c r="C610"/>
      <c r="G610"/>
      <c r="K610"/>
    </row>
    <row r="611" spans="3:11" x14ac:dyDescent="0.2">
      <c r="C611"/>
      <c r="G611"/>
      <c r="K611"/>
    </row>
    <row r="612" spans="3:11" x14ac:dyDescent="0.2">
      <c r="C612"/>
      <c r="G612"/>
      <c r="K612"/>
    </row>
    <row r="613" spans="3:11" x14ac:dyDescent="0.2">
      <c r="C613"/>
      <c r="G613"/>
      <c r="K613"/>
    </row>
    <row r="614" spans="3:11" x14ac:dyDescent="0.2">
      <c r="C614"/>
      <c r="G614"/>
      <c r="K614"/>
    </row>
    <row r="615" spans="3:11" x14ac:dyDescent="0.2">
      <c r="C615"/>
      <c r="G615"/>
      <c r="K615"/>
    </row>
    <row r="616" spans="3:11" x14ac:dyDescent="0.2">
      <c r="C616"/>
      <c r="G616"/>
      <c r="K616"/>
    </row>
    <row r="617" spans="3:11" x14ac:dyDescent="0.2">
      <c r="C617"/>
      <c r="G617"/>
      <c r="K617"/>
    </row>
    <row r="618" spans="3:11" x14ac:dyDescent="0.2">
      <c r="C618"/>
      <c r="G618"/>
      <c r="K618"/>
    </row>
    <row r="619" spans="3:11" x14ac:dyDescent="0.2">
      <c r="C619"/>
      <c r="G619"/>
      <c r="K619"/>
    </row>
    <row r="620" spans="3:11" x14ac:dyDescent="0.2">
      <c r="C620"/>
      <c r="G620"/>
      <c r="K620"/>
    </row>
    <row r="621" spans="3:11" x14ac:dyDescent="0.2">
      <c r="C621"/>
      <c r="G621"/>
      <c r="K621"/>
    </row>
    <row r="622" spans="3:11" x14ac:dyDescent="0.2">
      <c r="C622"/>
      <c r="G622"/>
      <c r="K622"/>
    </row>
    <row r="623" spans="3:11" x14ac:dyDescent="0.2">
      <c r="C623"/>
      <c r="G623"/>
      <c r="K623"/>
    </row>
    <row r="624" spans="3:11" x14ac:dyDescent="0.2">
      <c r="C624"/>
      <c r="G624"/>
      <c r="K624"/>
    </row>
    <row r="625" spans="3:11" x14ac:dyDescent="0.2">
      <c r="C625"/>
      <c r="G625"/>
      <c r="K625"/>
    </row>
    <row r="626" spans="3:11" x14ac:dyDescent="0.2">
      <c r="C626"/>
      <c r="G626"/>
      <c r="K626"/>
    </row>
    <row r="627" spans="3:11" x14ac:dyDescent="0.2">
      <c r="C627"/>
      <c r="G627"/>
      <c r="K627"/>
    </row>
    <row r="628" spans="3:11" x14ac:dyDescent="0.2">
      <c r="C628"/>
      <c r="G628"/>
      <c r="K628"/>
    </row>
    <row r="629" spans="3:11" x14ac:dyDescent="0.2">
      <c r="C629"/>
      <c r="G629"/>
      <c r="K629"/>
    </row>
    <row r="630" spans="3:11" x14ac:dyDescent="0.2">
      <c r="C630"/>
      <c r="G630"/>
      <c r="K630"/>
    </row>
    <row r="631" spans="3:11" x14ac:dyDescent="0.2">
      <c r="C631"/>
      <c r="G631"/>
      <c r="K631"/>
    </row>
    <row r="632" spans="3:11" x14ac:dyDescent="0.2">
      <c r="C632"/>
      <c r="G632"/>
      <c r="K632"/>
    </row>
    <row r="633" spans="3:11" x14ac:dyDescent="0.2">
      <c r="C633"/>
      <c r="G633"/>
      <c r="K633"/>
    </row>
    <row r="634" spans="3:11" x14ac:dyDescent="0.2">
      <c r="C634"/>
      <c r="G634"/>
      <c r="K634"/>
    </row>
    <row r="635" spans="3:11" x14ac:dyDescent="0.2">
      <c r="C635"/>
      <c r="G635"/>
      <c r="K635"/>
    </row>
    <row r="636" spans="3:11" x14ac:dyDescent="0.2">
      <c r="C636"/>
      <c r="G636"/>
      <c r="K636"/>
    </row>
  </sheetData>
  <sheetProtection selectLockedCells="1" selectUnlockedCells="1"/>
  <mergeCells count="73">
    <mergeCell ref="F27:J27"/>
    <mergeCell ref="K27:K28"/>
    <mergeCell ref="L27:N27"/>
    <mergeCell ref="O27:Q27"/>
    <mergeCell ref="B27:B28"/>
    <mergeCell ref="C27:C28"/>
    <mergeCell ref="D27:D28"/>
    <mergeCell ref="E27:E28"/>
    <mergeCell ref="X25:X28"/>
    <mergeCell ref="L26:N26"/>
    <mergeCell ref="O26:Q26"/>
    <mergeCell ref="R26:T26"/>
    <mergeCell ref="U26:W26"/>
    <mergeCell ref="R27:T27"/>
    <mergeCell ref="U27:W27"/>
    <mergeCell ref="B21:C21"/>
    <mergeCell ref="B25:B26"/>
    <mergeCell ref="C25:K26"/>
    <mergeCell ref="L25:Q25"/>
    <mergeCell ref="R25:W25"/>
    <mergeCell ref="D9:D10"/>
    <mergeCell ref="C1:N1"/>
    <mergeCell ref="C2:N2"/>
    <mergeCell ref="B7:B8"/>
    <mergeCell ref="C7:K8"/>
    <mergeCell ref="L7:Q7"/>
    <mergeCell ref="B9:B10"/>
    <mergeCell ref="C9:C10"/>
    <mergeCell ref="E9:E10"/>
    <mergeCell ref="F9:J9"/>
    <mergeCell ref="K9:K10"/>
    <mergeCell ref="X7:X10"/>
    <mergeCell ref="L8:N8"/>
    <mergeCell ref="O8:Q8"/>
    <mergeCell ref="R8:T8"/>
    <mergeCell ref="U8:W8"/>
    <mergeCell ref="R7:W7"/>
    <mergeCell ref="U9:W9"/>
    <mergeCell ref="L9:N9"/>
    <mergeCell ref="O9:Q9"/>
    <mergeCell ref="R9:T9"/>
    <mergeCell ref="B48:C48"/>
    <mergeCell ref="B52:B53"/>
    <mergeCell ref="C52:K53"/>
    <mergeCell ref="B54:B55"/>
    <mergeCell ref="C54:C55"/>
    <mergeCell ref="E54:E55"/>
    <mergeCell ref="F54:J54"/>
    <mergeCell ref="K54:K55"/>
    <mergeCell ref="D54:D55"/>
    <mergeCell ref="R54:T54"/>
    <mergeCell ref="X52:X55"/>
    <mergeCell ref="L53:N53"/>
    <mergeCell ref="O53:Q53"/>
    <mergeCell ref="R53:T53"/>
    <mergeCell ref="U53:W53"/>
    <mergeCell ref="L52:Q52"/>
    <mergeCell ref="R52:W52"/>
    <mergeCell ref="U54:W54"/>
    <mergeCell ref="L54:N54"/>
    <mergeCell ref="O54:Q54"/>
    <mergeCell ref="R83:W83"/>
    <mergeCell ref="B83:K83"/>
    <mergeCell ref="B84:K84"/>
    <mergeCell ref="L84:W84"/>
    <mergeCell ref="B85:W85"/>
    <mergeCell ref="L83:Q83"/>
    <mergeCell ref="L82:M82"/>
    <mergeCell ref="R82:S82"/>
    <mergeCell ref="O82:P82"/>
    <mergeCell ref="U82:V82"/>
    <mergeCell ref="B81:C81"/>
    <mergeCell ref="B82:D82"/>
  </mergeCells>
  <phoneticPr fontId="7" type="noConversion"/>
  <pageMargins left="0.25" right="0.25" top="0.75" bottom="0.75" header="0.3" footer="0.3"/>
  <pageSetup paperSize="9" scale="72" firstPageNumber="0" orientation="landscape" r:id="rId1"/>
  <headerFooter alignWithMargins="0"/>
  <rowBreaks count="3" manualBreakCount="3">
    <brk id="23" max="16383" man="1"/>
    <brk id="51" max="16383" man="1"/>
    <brk id="9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8.85546875" defaultRowHeight="12.75" x14ac:dyDescent="0.2"/>
  <sheetData/>
  <sheetProtection selectLockedCells="1" selectUnlockedCells="1"/>
  <phoneticPr fontId="7" type="noConversion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9607A61991FF45B0E5D0C9E09DCDA2" ma:contentTypeVersion="10" ma:contentTypeDescription="Utwórz nowy dokument." ma:contentTypeScope="" ma:versionID="2c1ddfb10e99178788ad9728eb998f31">
  <xsd:schema xmlns:xsd="http://www.w3.org/2001/XMLSchema" xmlns:xs="http://www.w3.org/2001/XMLSchema" xmlns:p="http://schemas.microsoft.com/office/2006/metadata/properties" xmlns:ns2="664a6e31-ce22-4935-9cba-9c6eab32465d" xmlns:ns3="d9556f50-018a-487f-869b-dfb5e2dc461b" targetNamespace="http://schemas.microsoft.com/office/2006/metadata/properties" ma:root="true" ma:fieldsID="f2e1c7fb87ef65a84b1c2291ca84fe6d" ns2:_="" ns3:_="">
    <xsd:import namespace="664a6e31-ce22-4935-9cba-9c6eab32465d"/>
    <xsd:import namespace="d9556f50-018a-487f-869b-dfb5e2dc46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4a6e31-ce22-4935-9cba-9c6eab3246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56f50-018a-487f-869b-dfb5e2dc461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71CA17-942E-4B55-81C6-4484AB4ED5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6B771E-7FFE-46B5-894C-408DBC3B20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4a6e31-ce22-4935-9cba-9c6eab32465d"/>
    <ds:schemaRef ds:uri="d9556f50-018a-487f-869b-dfb5e2dc4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C2021C-9FAC-48AA-B09E-FCE5CA65A1D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studia I s. niestacjonarne</vt:lpstr>
      <vt:lpstr>studia II s. niestacjonarne 2</vt:lpstr>
      <vt:lpstr>studia jednolite mgr</vt:lpstr>
      <vt:lpstr>Studia II s. niestacjonarne</vt:lpstr>
      <vt:lpstr>Arkusz1</vt:lpstr>
      <vt:lpstr>'studia I s. niestacjonarne'!Obszar_wydruku</vt:lpstr>
      <vt:lpstr>'studia II s. niestacjonarne 2'!Obszar_wydruku</vt:lpstr>
      <vt:lpstr>'studia jednolite mgr'!Obszar_wydruku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Produkcja 1,,,</dc:creator>
  <cp:keywords/>
  <dc:description/>
  <cp:lastModifiedBy>Anastazja Hartman</cp:lastModifiedBy>
  <cp:revision/>
  <dcterms:created xsi:type="dcterms:W3CDTF">2015-05-26T09:24:43Z</dcterms:created>
  <dcterms:modified xsi:type="dcterms:W3CDTF">2024-12-08T09:36:25Z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0x010100E19607A61991FF45B0E5D0C9E09DCDA2</vt:lpwstr>
  </property>
</Properties>
</file>